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9040" windowHeight="15840" tabRatio="937" activeTab="0"/>
  </bookViews>
  <sheets>
    <sheet name="Erklärung" sheetId="1" r:id="rId1"/>
    <sheet name="1.30 Zimmerstutzen" sheetId="2" r:id="rId2"/>
    <sheet name="1.31 Zimmerstutzen Auflage" sheetId="3" r:id="rId3"/>
    <sheet name="1.35 KK-Gewehr 100m" sheetId="4" r:id="rId4"/>
    <sheet name="1.36 KK-Gewehr 100m Auflage" sheetId="5" r:id="rId5"/>
    <sheet name="1.39 KK-Gewehr 100m sitzend" sheetId="6" r:id="rId6"/>
    <sheet name="1.40 KK-Gewehr 50m 3x20" sheetId="7" r:id="rId7"/>
    <sheet name="1.41 KK-Gewehr 50m Auflage" sheetId="8" r:id="rId8"/>
    <sheet name="1.42 KK-Gewehr 50m 30 Schuss" sheetId="9" r:id="rId9"/>
    <sheet name="1.49 KK-Gewehr 50m sitzend" sheetId="10" r:id="rId10"/>
    <sheet name="1.80 KK-Liegendkampf 50m" sheetId="11" r:id="rId11"/>
    <sheet name="Sonstige Disziplinen" sheetId="12" r:id="rId12"/>
    <sheet name="2.20 50m Pistole" sheetId="13" r:id="rId13"/>
    <sheet name="2.21 50m Pistole Auflage" sheetId="14" r:id="rId14"/>
    <sheet name="2.30 25m Schnellfeuerpistole" sheetId="15" r:id="rId15"/>
    <sheet name="2.40 25m Sportpistole" sheetId="16" r:id="rId16"/>
    <sheet name="2.42 25m Sportpistole Auflage" sheetId="17" r:id="rId17"/>
    <sheet name="2.xx Großkaliber" sheetId="18" r:id="rId18"/>
    <sheet name="2.60 Standardpistole" sheetId="19" r:id="rId19"/>
    <sheet name="Daten" sheetId="20" r:id="rId20"/>
  </sheets>
  <externalReferences>
    <externalReference r:id="rId23"/>
  </externalReferences>
  <definedNames/>
  <calcPr fullCalcOnLoad="1"/>
</workbook>
</file>

<file path=xl/sharedStrings.xml><?xml version="1.0" encoding="utf-8"?>
<sst xmlns="http://schemas.openxmlformats.org/spreadsheetml/2006/main" count="505" uniqueCount="150">
  <si>
    <t>Name</t>
  </si>
  <si>
    <t>Vorname</t>
  </si>
  <si>
    <t>Vereinsname</t>
  </si>
  <si>
    <t>Vereinsnummer</t>
  </si>
  <si>
    <t>SV Barbis</t>
  </si>
  <si>
    <t>Braunlager SGes.</t>
  </si>
  <si>
    <t>SV Brochthausen</t>
  </si>
  <si>
    <t>SG Duderstadt</t>
  </si>
  <si>
    <t>BSG Bad Lauterberg</t>
  </si>
  <si>
    <t>SV Fuhrbach</t>
  </si>
  <si>
    <t>SV Gerblingerode</t>
  </si>
  <si>
    <t>SB Gieboldehausen</t>
  </si>
  <si>
    <t>SG Gieboldehausen</t>
  </si>
  <si>
    <t>Herzberger SG</t>
  </si>
  <si>
    <t>SG Hilkerode</t>
  </si>
  <si>
    <t>SK Krebeck</t>
  </si>
  <si>
    <t>SV Hohegeiß</t>
  </si>
  <si>
    <t>SGes. Bad Lauterberg</t>
  </si>
  <si>
    <t>SB Nesselröden</t>
  </si>
  <si>
    <t>SV Neuhof</t>
  </si>
  <si>
    <t>SV Osterhagen</t>
  </si>
  <si>
    <t>SGes. Pöhlde</t>
  </si>
  <si>
    <t>SG Rhumspringe</t>
  </si>
  <si>
    <t>SV Rollshausen</t>
  </si>
  <si>
    <t>Rosenthaler BSC</t>
  </si>
  <si>
    <t>SG Bad Sachsa</t>
  </si>
  <si>
    <t>SG Scharzfeld</t>
  </si>
  <si>
    <t>SV Seulingen</t>
  </si>
  <si>
    <t>SV Sieber</t>
  </si>
  <si>
    <t>SG Steina</t>
  </si>
  <si>
    <t>SuS Tettenborn</t>
  </si>
  <si>
    <t>SV Tettenborn</t>
  </si>
  <si>
    <t>SG Walkenried</t>
  </si>
  <si>
    <t>SV Westerode</t>
  </si>
  <si>
    <t>Wiedaer SG</t>
  </si>
  <si>
    <t>SSV Wulften</t>
  </si>
  <si>
    <t>SG Zorge</t>
  </si>
  <si>
    <t>SG Bodensee</t>
  </si>
  <si>
    <t>WTV Nesselröden</t>
  </si>
  <si>
    <t>GP Herzberg</t>
  </si>
  <si>
    <t>SV Seeburg</t>
  </si>
  <si>
    <t>SSC Gieboldehausen</t>
  </si>
  <si>
    <t>GSV Wollbrandshsn.</t>
  </si>
  <si>
    <t>TSV Renshausen</t>
  </si>
  <si>
    <t>TV Walkenried</t>
  </si>
  <si>
    <t>Schützenkapelle Steina</t>
  </si>
  <si>
    <r>
      <t xml:space="preserve">Einzelschütze </t>
    </r>
    <r>
      <rPr>
        <b/>
        <sz val="11"/>
        <color indexed="10"/>
        <rFont val="Calibri"/>
        <family val="2"/>
      </rPr>
      <t>E</t>
    </r>
  </si>
  <si>
    <t>nicht vergeben</t>
  </si>
  <si>
    <t>Geburtsjahr</t>
  </si>
  <si>
    <t>Wettbewerbsklasse</t>
  </si>
  <si>
    <t>m</t>
  </si>
  <si>
    <t>Freihand m</t>
  </si>
  <si>
    <t>Freihand w</t>
  </si>
  <si>
    <t>w</t>
  </si>
  <si>
    <t>Kennzahl</t>
  </si>
  <si>
    <t>Klasse</t>
  </si>
  <si>
    <r>
      <t xml:space="preserve">Mannschaft </t>
    </r>
    <r>
      <rPr>
        <b/>
        <sz val="11"/>
        <color indexed="10"/>
        <rFont val="Calibri"/>
        <family val="2"/>
      </rPr>
      <t>M1, M2...</t>
    </r>
    <r>
      <rPr>
        <sz val="11"/>
        <color indexed="10"/>
        <rFont val="Calibri"/>
        <family val="2"/>
      </rPr>
      <t xml:space="preserve"> j</t>
    </r>
    <r>
      <rPr>
        <sz val="9"/>
        <color indexed="10"/>
        <rFont val="Calibri"/>
        <family val="2"/>
      </rPr>
      <t>e Kennzahl und Klasse</t>
    </r>
  </si>
  <si>
    <t>M1</t>
  </si>
  <si>
    <r>
      <rPr>
        <b/>
        <sz val="11"/>
        <color indexed="10"/>
        <rFont val="Calibri"/>
        <family val="2"/>
      </rPr>
      <t>Bemerkungen:</t>
    </r>
    <r>
      <rPr>
        <sz val="11"/>
        <color indexed="10"/>
        <rFont val="Calibri"/>
        <family val="2"/>
      </rPr>
      <t xml:space="preserve">              </t>
    </r>
    <r>
      <rPr>
        <i/>
        <sz val="11"/>
        <color indexed="10"/>
        <rFont val="Calibri"/>
        <family val="2"/>
      </rPr>
      <t xml:space="preserve"> </t>
    </r>
    <r>
      <rPr>
        <i/>
        <sz val="9"/>
        <color indexed="10"/>
        <rFont val="Calibri"/>
        <family val="2"/>
      </rPr>
      <t>Für Meldungen im Breitensportbereich bitte "Breitensport" eintragen</t>
    </r>
  </si>
  <si>
    <t>Breitensport</t>
  </si>
  <si>
    <t>Mustermann</t>
  </si>
  <si>
    <t>Max</t>
  </si>
  <si>
    <t>E</t>
  </si>
  <si>
    <t>Maria</t>
  </si>
  <si>
    <t>Auflage m</t>
  </si>
  <si>
    <t>Auflage w</t>
  </si>
  <si>
    <t>XX</t>
  </si>
  <si>
    <t>1.30.</t>
  </si>
  <si>
    <t>1.31.</t>
  </si>
  <si>
    <t>1.35.</t>
  </si>
  <si>
    <t>1.36.</t>
  </si>
  <si>
    <t>1.39.</t>
  </si>
  <si>
    <t>1.40.</t>
  </si>
  <si>
    <t>1.41.</t>
  </si>
  <si>
    <t>1.42.</t>
  </si>
  <si>
    <t>1.49.</t>
  </si>
  <si>
    <t>1.80.</t>
  </si>
  <si>
    <r>
      <rPr>
        <b/>
        <sz val="11"/>
        <color indexed="10"/>
        <rFont val="Calibri"/>
        <family val="2"/>
      </rPr>
      <t>Meldeergebnis</t>
    </r>
    <r>
      <rPr>
        <sz val="11"/>
        <color indexed="10"/>
        <rFont val="Calibri"/>
        <family val="2"/>
      </rPr>
      <t xml:space="preserve"> </t>
    </r>
    <r>
      <rPr>
        <sz val="11"/>
        <color indexed="10"/>
        <rFont val="Calibri"/>
        <family val="2"/>
      </rPr>
      <t>Vereinsmeisterschaft</t>
    </r>
  </si>
  <si>
    <r>
      <t>Geburtsdatum</t>
    </r>
    <r>
      <rPr>
        <sz val="11"/>
        <color indexed="10"/>
        <rFont val="Calibri"/>
        <family val="2"/>
      </rPr>
      <t xml:space="preserve"> (Tag.Monat.)</t>
    </r>
  </si>
  <si>
    <r>
      <t>Mitgliedsnummer</t>
    </r>
    <r>
      <rPr>
        <sz val="11"/>
        <color indexed="10"/>
        <rFont val="Calibri"/>
        <family val="2"/>
      </rPr>
      <t xml:space="preserve"> (35xxxXXXX)</t>
    </r>
  </si>
  <si>
    <r>
      <t>Geburtsjahr</t>
    </r>
    <r>
      <rPr>
        <sz val="11"/>
        <color indexed="10"/>
        <rFont val="Calibri"/>
        <family val="2"/>
      </rPr>
      <t xml:space="preserve"> (xxxx)</t>
    </r>
  </si>
  <si>
    <r>
      <t xml:space="preserve">VN-Nummer </t>
    </r>
    <r>
      <rPr>
        <sz val="11"/>
        <color indexed="10"/>
        <rFont val="Calibri"/>
        <family val="2"/>
      </rPr>
      <t>(35xxx)</t>
    </r>
  </si>
  <si>
    <r>
      <t xml:space="preserve">Geschlecht </t>
    </r>
    <r>
      <rPr>
        <sz val="11"/>
        <color indexed="10"/>
        <rFont val="Calibri"/>
        <family val="2"/>
      </rPr>
      <t>(m/w)</t>
    </r>
  </si>
  <si>
    <t>2.20.</t>
  </si>
  <si>
    <t>2.30.</t>
  </si>
  <si>
    <t>2.40.</t>
  </si>
  <si>
    <t>2.60.</t>
  </si>
  <si>
    <t>2.21.</t>
  </si>
  <si>
    <t>2.42.</t>
  </si>
  <si>
    <t>Eva</t>
  </si>
  <si>
    <t>24.09.</t>
  </si>
  <si>
    <t>16.12.</t>
  </si>
  <si>
    <t>07.08.</t>
  </si>
  <si>
    <t>Teilnahme an LM</t>
  </si>
  <si>
    <t>Ja</t>
  </si>
  <si>
    <t xml:space="preserve">Für das Meldeergebnis werden in diesem Jahr auch die Ergebnisse der letzten Vereins- oder Kreismeisterschaft akzeptiert. </t>
  </si>
  <si>
    <t>Teilname an LM</t>
  </si>
  <si>
    <t>Anmerkungen:</t>
  </si>
  <si>
    <r>
      <rPr>
        <b/>
        <sz val="11"/>
        <color indexed="10"/>
        <rFont val="Calibri"/>
        <family val="2"/>
      </rPr>
      <t>Meldeergebnis</t>
    </r>
    <r>
      <rPr>
        <sz val="11"/>
        <color indexed="10"/>
        <rFont val="Calibri"/>
        <family val="2"/>
      </rPr>
      <t xml:space="preserve"> </t>
    </r>
    <r>
      <rPr>
        <sz val="11"/>
        <color indexed="10"/>
        <rFont val="Calibri"/>
        <family val="2"/>
      </rPr>
      <t>Vereinsmeisterschaft</t>
    </r>
  </si>
  <si>
    <r>
      <t>Mitgliedsnummer</t>
    </r>
    <r>
      <rPr>
        <sz val="11"/>
        <color indexed="10"/>
        <rFont val="Calibri"/>
        <family val="2"/>
      </rPr>
      <t xml:space="preserve"> (35xxxXXXX)</t>
    </r>
  </si>
  <si>
    <r>
      <t xml:space="preserve">Mannschaft </t>
    </r>
    <r>
      <rPr>
        <b/>
        <sz val="11"/>
        <color indexed="10"/>
        <rFont val="Calibri"/>
        <family val="2"/>
      </rPr>
      <t>M1, M2...</t>
    </r>
    <r>
      <rPr>
        <sz val="11"/>
        <color indexed="10"/>
        <rFont val="Calibri"/>
        <family val="2"/>
      </rPr>
      <t xml:space="preserve"> j</t>
    </r>
    <r>
      <rPr>
        <sz val="9"/>
        <color indexed="10"/>
        <rFont val="Calibri"/>
        <family val="2"/>
      </rPr>
      <t>e Kennzahl und Klasse</t>
    </r>
  </si>
  <si>
    <r>
      <t xml:space="preserve">Einzelschütze </t>
    </r>
    <r>
      <rPr>
        <b/>
        <sz val="11"/>
        <color indexed="10"/>
        <rFont val="Calibri"/>
        <family val="2"/>
      </rPr>
      <t>E</t>
    </r>
  </si>
  <si>
    <r>
      <rPr>
        <b/>
        <sz val="11"/>
        <color indexed="10"/>
        <rFont val="Calibri"/>
        <family val="2"/>
      </rPr>
      <t>Bemerkungen:</t>
    </r>
    <r>
      <rPr>
        <sz val="11"/>
        <color indexed="10"/>
        <rFont val="Calibri"/>
        <family val="2"/>
      </rPr>
      <t xml:space="preserve">              </t>
    </r>
    <r>
      <rPr>
        <i/>
        <sz val="11"/>
        <color indexed="10"/>
        <rFont val="Calibri"/>
        <family val="2"/>
      </rPr>
      <t xml:space="preserve"> </t>
    </r>
    <r>
      <rPr>
        <i/>
        <sz val="9"/>
        <color indexed="10"/>
        <rFont val="Calibri"/>
        <family val="2"/>
      </rPr>
      <t>Für Meldungen im Breitensportbereich bitte "Breitensport" eintragen</t>
    </r>
  </si>
  <si>
    <t>Schnellübersicht</t>
  </si>
  <si>
    <t>Disziplin</t>
  </si>
  <si>
    <t>gemeldete Starter</t>
  </si>
  <si>
    <t>Sonstige Disziplinen</t>
  </si>
  <si>
    <t>Gesamt gemeldete Starter:</t>
  </si>
  <si>
    <r>
      <t>Neu hinzugekommen ist das Feld "</t>
    </r>
    <r>
      <rPr>
        <b/>
        <sz val="11"/>
        <color indexed="9"/>
        <rFont val="Calibri"/>
        <family val="2"/>
      </rPr>
      <t>Teilnahme an LM</t>
    </r>
    <r>
      <rPr>
        <sz val="11"/>
        <color indexed="9"/>
        <rFont val="Calibri"/>
        <family val="2"/>
      </rPr>
      <t>". Hier bitte mit "</t>
    </r>
    <r>
      <rPr>
        <b/>
        <sz val="11"/>
        <color indexed="9"/>
        <rFont val="Calibri"/>
        <family val="2"/>
      </rPr>
      <t>Ja</t>
    </r>
    <r>
      <rPr>
        <sz val="11"/>
        <color indexed="9"/>
        <rFont val="Calibri"/>
        <family val="2"/>
      </rPr>
      <t>" kenntlich machen, ob das Ergebnis des Starters an den NSSV gemeldet werden soll. Sollten die Kreismeisterschaften in diesem Jahr nicht stattfinden können, wird so das Meldeergebnis für einen Start bei der Landesmeisterschaft weitergemeldet.</t>
    </r>
  </si>
  <si>
    <t>Zimmerstutzen</t>
  </si>
  <si>
    <t>Zimmerstutzen Auflage</t>
  </si>
  <si>
    <t>KK-Gewehr 100m</t>
  </si>
  <si>
    <t>KK-Gewehr 100m Auflage</t>
  </si>
  <si>
    <t>KK-Gewehr 100m sitzend</t>
  </si>
  <si>
    <t>KK-Gewehr 50m 3x20</t>
  </si>
  <si>
    <t>KK-Gewehr 50m Auflage</t>
  </si>
  <si>
    <t>KK-Gewehr 50m 30 Schuss</t>
  </si>
  <si>
    <t>2.xx.</t>
  </si>
  <si>
    <t>Standardpistole</t>
  </si>
  <si>
    <t>Großkaliber</t>
  </si>
  <si>
    <t>25m Sportpistole Auflage</t>
  </si>
  <si>
    <t>25m Sportpistole</t>
  </si>
  <si>
    <t>25m Schnellfeuerpistole</t>
  </si>
  <si>
    <t>50m Pistole Auflage</t>
  </si>
  <si>
    <t>50m Pistole</t>
  </si>
  <si>
    <t>KK-Liegendkampf 50m</t>
  </si>
  <si>
    <t>KK-Gewehr 50m sitzend</t>
  </si>
  <si>
    <t>(Sonstige Bemerkungen, Hinweise, Verbesserungsvorschläge, ...)</t>
  </si>
  <si>
    <r>
      <t xml:space="preserve">Standaufsicht </t>
    </r>
    <r>
      <rPr>
        <b/>
        <u val="single"/>
        <sz val="11"/>
        <color indexed="10"/>
        <rFont val="Calibri"/>
        <family val="2"/>
      </rPr>
      <t>muss</t>
    </r>
    <r>
      <rPr>
        <b/>
        <sz val="11"/>
        <color indexed="8"/>
        <rFont val="Calibri"/>
        <family val="2"/>
      </rPr>
      <t xml:space="preserve"> gemeldet werden?</t>
    </r>
  </si>
  <si>
    <t>Bei nicht Meldung einer Standaufsicht werden als Strafe 50,-€ in Rechnung gestellt!</t>
  </si>
  <si>
    <t xml:space="preserve">Erklärungen zur Meldedatei </t>
  </si>
  <si>
    <t>Stand: 15.11.2023</t>
  </si>
  <si>
    <t>Meldedatei - Kreismeisterschaft 2024 Feuerwaffen - 1.30</t>
  </si>
  <si>
    <t>Meldedatei - Kreismeisterschaft 2024 Feuerwaffen - 1.31</t>
  </si>
  <si>
    <t>Meldedatei - Kreismeisterschaft 2024 Feuerwaffen - 1.35</t>
  </si>
  <si>
    <t>Meldedatei - Kreismeisterschaft 2024 Feuerwaffen - 1.36</t>
  </si>
  <si>
    <t>Meldedatei - Kreismeisterschaft 2024 Feuerwaffen - 1.39</t>
  </si>
  <si>
    <t>Meldedatei - Kreismeisterschaft 2024 Feuerwaffen - 1.40</t>
  </si>
  <si>
    <t>Meldedatei - Kreismeisterschaft 2024 Feuerwaffen - 1.41</t>
  </si>
  <si>
    <t>Meldedatei - Kreismeisterschaft 2024 Feuerwaffen - 1.42</t>
  </si>
  <si>
    <t>Meldedatei - Kreismeisterschaft 2024 Feuerwaffen - 1.49</t>
  </si>
  <si>
    <t>Meldedatei - Kreismeisterschaft 2024 Feuerwaffen - 1.80</t>
  </si>
  <si>
    <t>Meldedatei - Kreismeisterschaft 2024 Feuerwaffen - Sonstiges</t>
  </si>
  <si>
    <t>Meldedatei - Kreismeisterschaft 2024 Feuerwaffen - 2.20</t>
  </si>
  <si>
    <t>Meldedatei - Kreismeisterschaft 2024 Feuerwaffen - 2.21</t>
  </si>
  <si>
    <t>Meldedatei - Kreismeisterschaft 2024 Feuerwaffen - 2.30</t>
  </si>
  <si>
    <t>Meldedatei - Kreismeisterschaft 2024 Feuerwaffen - 2.40</t>
  </si>
  <si>
    <t>Meldedatei - Kreismeisterschaft 2024 Feuerwaffen - 2.42</t>
  </si>
  <si>
    <t>Meldedatei - Kreismeisterschaft 2024 Feuerwaffen - 2.xx Großkaliber</t>
  </si>
  <si>
    <t>Meldedatei - Kreismeisterschaft 2024 Feuerwaffen - 2.60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</si>
</sst>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407]General"/>
  </numFmts>
  <fonts count="66">
    <font>
      <sz val="11"/>
      <color theme="1"/>
      <name val="Calibri"/>
      <family val="2"/>
    </font>
    <font>
      <sz val="11"/>
      <color indexed="8"/>
      <name val="Calibri"/>
      <family val="2"/>
    </font>
    <font>
      <sz val="11"/>
      <color indexed="10"/>
      <name val="Calibri"/>
      <family val="2"/>
    </font>
    <font>
      <b/>
      <sz val="11"/>
      <color indexed="10"/>
      <name val="Calibri"/>
      <family val="2"/>
    </font>
    <font>
      <sz val="9"/>
      <color indexed="10"/>
      <name val="Calibri"/>
      <family val="2"/>
    </font>
    <font>
      <i/>
      <sz val="11"/>
      <color indexed="10"/>
      <name val="Calibri"/>
      <family val="2"/>
    </font>
    <font>
      <i/>
      <sz val="9"/>
      <color indexed="10"/>
      <name val="Calibri"/>
      <family val="2"/>
    </font>
    <font>
      <b/>
      <sz val="11"/>
      <color indexed="9"/>
      <name val="Calibri"/>
      <family val="2"/>
    </font>
    <font>
      <sz val="11"/>
      <color indexed="9"/>
      <name val="Calibri"/>
      <family val="2"/>
    </font>
    <font>
      <b/>
      <sz val="11"/>
      <color indexed="8"/>
      <name val="Calibri"/>
      <family val="2"/>
    </font>
    <font>
      <b/>
      <u val="single"/>
      <sz val="11"/>
      <color indexed="10"/>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b/>
      <sz val="20"/>
      <color indexed="8"/>
      <name val="Calibri"/>
      <family val="2"/>
    </font>
    <font>
      <b/>
      <i/>
      <sz val="11"/>
      <color indexed="8"/>
      <name val="Calibri"/>
      <family val="2"/>
    </font>
    <font>
      <b/>
      <sz val="14"/>
      <color indexed="8"/>
      <name val="Calibri"/>
      <family val="2"/>
    </font>
    <font>
      <sz val="14"/>
      <color indexed="8"/>
      <name val="Calibri"/>
      <family val="2"/>
    </font>
    <font>
      <b/>
      <u val="single"/>
      <sz val="16"/>
      <color indexed="8"/>
      <name val="Calibri"/>
      <family val="2"/>
    </font>
    <font>
      <b/>
      <sz val="12"/>
      <color indexed="9"/>
      <name val="Calibri"/>
      <family val="2"/>
    </font>
    <font>
      <sz val="8"/>
      <color indexed="8"/>
      <name val="Calibri"/>
      <family val="2"/>
    </font>
    <font>
      <b/>
      <u val="single"/>
      <sz val="20"/>
      <color indexed="8"/>
      <name val="Calibri"/>
      <family val="2"/>
    </font>
    <font>
      <i/>
      <sz val="8"/>
      <color indexed="8"/>
      <name val="Calibri"/>
      <family val="2"/>
    </font>
    <font>
      <u val="single"/>
      <sz val="12"/>
      <color indexed="8"/>
      <name val="Calibri"/>
      <family val="0"/>
    </font>
    <font>
      <sz val="5"/>
      <color indexed="8"/>
      <name val="Calibri"/>
      <family val="0"/>
    </font>
    <font>
      <sz val="12"/>
      <color indexed="8"/>
      <name val="Calibri"/>
      <family val="0"/>
    </font>
    <font>
      <b/>
      <sz val="12"/>
      <color indexed="8"/>
      <name val="Calibri"/>
      <family val="0"/>
    </font>
    <font>
      <b/>
      <u val="single"/>
      <sz val="12"/>
      <color indexed="8"/>
      <name val="Calibri"/>
      <family val="0"/>
    </font>
    <font>
      <i/>
      <sz val="12"/>
      <color indexed="8"/>
      <name val="Calibri"/>
      <family val="0"/>
    </font>
    <font>
      <i/>
      <sz val="5"/>
      <color indexed="8"/>
      <name val="Calibri"/>
      <family val="0"/>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0000"/>
      <name val="Calibri"/>
      <family val="2"/>
    </font>
    <font>
      <sz val="11"/>
      <color rgb="FF006100"/>
      <name val="Calibri"/>
      <family val="2"/>
    </font>
    <font>
      <sz val="11"/>
      <color rgb="FF9C57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20"/>
      <color theme="1"/>
      <name val="Calibri"/>
      <family val="2"/>
    </font>
    <font>
      <b/>
      <sz val="11"/>
      <color rgb="FFFF0000"/>
      <name val="Calibri"/>
      <family val="2"/>
    </font>
    <font>
      <b/>
      <i/>
      <sz val="11"/>
      <color theme="1"/>
      <name val="Calibri"/>
      <family val="2"/>
    </font>
    <font>
      <b/>
      <sz val="14"/>
      <color theme="1"/>
      <name val="Calibri"/>
      <family val="2"/>
    </font>
    <font>
      <sz val="14"/>
      <color theme="1"/>
      <name val="Calibri"/>
      <family val="2"/>
    </font>
    <font>
      <b/>
      <u val="single"/>
      <sz val="16"/>
      <color theme="1"/>
      <name val="Calibri"/>
      <family val="2"/>
    </font>
    <font>
      <sz val="8"/>
      <color theme="1"/>
      <name val="Calibri"/>
      <family val="2"/>
    </font>
    <font>
      <b/>
      <u val="single"/>
      <sz val="20"/>
      <color theme="1"/>
      <name val="Calibri"/>
      <family val="2"/>
    </font>
    <font>
      <i/>
      <sz val="8"/>
      <color theme="1"/>
      <name val="Calibri"/>
      <family val="2"/>
    </font>
    <font>
      <b/>
      <sz val="12"/>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s>
  <borders count="7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hair"/>
      <right style="hair"/>
      <top style="medium"/>
      <bottom style="medium"/>
    </border>
    <border>
      <left style="hair"/>
      <right/>
      <top style="medium"/>
      <bottom style="medium"/>
    </border>
    <border>
      <left style="medium"/>
      <right style="medium"/>
      <top style="medium"/>
      <bottom style="medium"/>
    </border>
    <border>
      <left style="medium"/>
      <right style="hair"/>
      <top/>
      <bottom style="hair"/>
    </border>
    <border>
      <left style="medium"/>
      <right style="hair"/>
      <top style="hair"/>
      <bottom style="medium"/>
    </border>
    <border>
      <left/>
      <right style="hair"/>
      <top style="medium"/>
      <bottom style="medium"/>
    </border>
    <border>
      <left style="hair"/>
      <right style="medium"/>
      <top/>
      <bottom style="hair"/>
    </border>
    <border>
      <left style="hair"/>
      <right style="medium"/>
      <top style="hair"/>
      <bottom style="hair"/>
    </border>
    <border>
      <left style="hair"/>
      <right style="medium"/>
      <top style="hair"/>
      <bottom style="medium"/>
    </border>
    <border>
      <left style="medium"/>
      <right style="medium"/>
      <top/>
      <bottom style="hair"/>
    </border>
    <border>
      <left style="medium"/>
      <right style="medium"/>
      <top style="hair"/>
      <bottom style="hair"/>
    </border>
    <border>
      <left style="medium"/>
      <right style="medium"/>
      <top style="hair"/>
      <bottom style="medium"/>
    </border>
    <border>
      <left style="medium"/>
      <right style="hair"/>
      <top style="medium"/>
      <bottom style="medium"/>
    </border>
    <border>
      <left style="hair"/>
      <right style="medium"/>
      <top style="medium"/>
      <bottom style="medium"/>
    </border>
    <border>
      <left/>
      <right style="hair"/>
      <top/>
      <bottom style="hair"/>
    </border>
    <border>
      <left style="hair"/>
      <right style="hair"/>
      <top/>
      <bottom style="hair"/>
    </border>
    <border>
      <left style="hair"/>
      <right/>
      <top/>
      <bottom style="hair"/>
    </border>
    <border>
      <left/>
      <right style="hair"/>
      <top style="hair"/>
      <bottom style="hair"/>
    </border>
    <border>
      <left style="hair"/>
      <right style="hair"/>
      <top style="hair"/>
      <bottom style="hair"/>
    </border>
    <border>
      <left style="hair"/>
      <right/>
      <top style="hair"/>
      <bottom style="hair"/>
    </border>
    <border>
      <left/>
      <right style="hair"/>
      <top style="hair"/>
      <bottom style="medium"/>
    </border>
    <border>
      <left style="hair"/>
      <right style="hair"/>
      <top style="hair"/>
      <bottom style="medium"/>
    </border>
    <border>
      <left style="hair"/>
      <right/>
      <top style="hair"/>
      <bottom style="medium"/>
    </border>
    <border>
      <left style="medium"/>
      <right/>
      <top style="medium"/>
      <bottom style="medium"/>
    </border>
    <border>
      <left style="medium"/>
      <right/>
      <top/>
      <bottom style="hair"/>
    </border>
    <border>
      <left style="medium"/>
      <right/>
      <top style="hair"/>
      <bottom style="medium"/>
    </border>
    <border>
      <left/>
      <right style="medium"/>
      <top style="medium"/>
      <bottom style="medium"/>
    </border>
    <border>
      <left/>
      <right style="medium"/>
      <top/>
      <bottom style="hair"/>
    </border>
    <border>
      <left/>
      <right style="medium"/>
      <top style="hair"/>
      <bottom style="medium"/>
    </border>
    <border>
      <left style="medium"/>
      <right style="thin"/>
      <top>
        <color indexed="63"/>
      </top>
      <bottom style="thin"/>
    </border>
    <border>
      <left style="thin"/>
      <right>
        <color indexed="63"/>
      </right>
      <top>
        <color indexed="63"/>
      </top>
      <bottom style="thin"/>
    </border>
    <border>
      <left style="medium"/>
      <right style="medium"/>
      <top>
        <color indexed="63"/>
      </top>
      <bottom style="thin"/>
    </border>
    <border>
      <left style="medium"/>
      <right style="thin"/>
      <top style="thin"/>
      <bottom style="thin"/>
    </border>
    <border>
      <left style="thin"/>
      <right>
        <color indexed="63"/>
      </right>
      <top style="thin"/>
      <bottom style="thin"/>
    </border>
    <border>
      <left style="medium"/>
      <right style="medium"/>
      <top style="thin"/>
      <bottom style="thin"/>
    </border>
    <border>
      <left style="medium"/>
      <right style="thin"/>
      <top style="thin"/>
      <bottom>
        <color indexed="63"/>
      </bottom>
    </border>
    <border>
      <left style="thin"/>
      <right>
        <color indexed="63"/>
      </right>
      <top style="thin"/>
      <bottom>
        <color indexed="63"/>
      </bottom>
    </border>
    <border>
      <left style="medium"/>
      <right style="medium"/>
      <top style="thin"/>
      <bottom>
        <color indexed="63"/>
      </bottom>
    </border>
    <border>
      <left style="medium"/>
      <right style="medium"/>
      <top style="medium"/>
      <bottom style="thin"/>
    </border>
    <border>
      <left style="medium"/>
      <right style="medium"/>
      <top style="thin"/>
      <bottom style="medium"/>
    </border>
    <border>
      <left style="thin"/>
      <right style="medium"/>
      <top style="thin"/>
      <bottom style="thin"/>
    </border>
    <border>
      <left style="medium"/>
      <right/>
      <top>
        <color indexed="63"/>
      </top>
      <bottom style="medium"/>
    </border>
    <border>
      <left/>
      <right style="medium"/>
      <top>
        <color indexed="63"/>
      </top>
      <bottom style="medium"/>
    </border>
    <border>
      <left style="medium"/>
      <right style="thin"/>
      <top style="thin"/>
      <bottom style="medium"/>
    </border>
    <border>
      <left style="medium"/>
      <right style="thin"/>
      <top style="medium"/>
      <bottom style="thin"/>
    </border>
    <border>
      <left style="thin"/>
      <right>
        <color indexed="63"/>
      </right>
      <top style="medium"/>
      <bottom style="thin"/>
    </border>
    <border>
      <left style="thin"/>
      <right>
        <color indexed="63"/>
      </right>
      <top style="thin"/>
      <bottom style="medium"/>
    </border>
    <border>
      <left style="thin"/>
      <right style="thin"/>
      <top>
        <color indexed="63"/>
      </top>
      <bottom style="thin"/>
    </border>
    <border>
      <left style="thin"/>
      <right style="medium"/>
      <top>
        <color indexed="63"/>
      </top>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style="medium"/>
      <bottom style="medium"/>
    </border>
    <border>
      <left style="thin"/>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41"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164" fontId="45" fillId="0" borderId="0">
      <alignment/>
      <protection/>
    </xf>
    <xf numFmtId="0" fontId="46" fillId="28" borderId="0" applyNumberFormat="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209">
    <xf numFmtId="0" fontId="0" fillId="0" borderId="0" xfId="0" applyFont="1" applyAlignment="1">
      <alignment/>
    </xf>
    <xf numFmtId="0" fontId="0" fillId="0" borderId="10" xfId="0" applyBorder="1" applyAlignment="1">
      <alignment/>
    </xf>
    <xf numFmtId="49" fontId="0" fillId="0" borderId="10" xfId="0" applyNumberFormat="1" applyBorder="1" applyAlignment="1">
      <alignment horizontal="center"/>
    </xf>
    <xf numFmtId="0" fontId="0" fillId="0" borderId="0" xfId="0" applyNumberFormat="1" applyAlignment="1">
      <alignment/>
    </xf>
    <xf numFmtId="0" fontId="0" fillId="0" borderId="0" xfId="0" applyNumberFormat="1" applyAlignment="1">
      <alignment horizontal="center"/>
    </xf>
    <xf numFmtId="0" fontId="0" fillId="0" borderId="0" xfId="0" applyNumberFormat="1" applyAlignment="1">
      <alignment horizontal="left"/>
    </xf>
    <xf numFmtId="0" fontId="56" fillId="0" borderId="0" xfId="0" applyNumberFormat="1" applyFont="1" applyAlignment="1">
      <alignment/>
    </xf>
    <xf numFmtId="0" fontId="0" fillId="0" borderId="0" xfId="0" applyNumberFormat="1" applyBorder="1" applyAlignment="1">
      <alignment horizontal="center"/>
    </xf>
    <xf numFmtId="0" fontId="0" fillId="0" borderId="0" xfId="0" applyNumberFormat="1" applyBorder="1" applyAlignment="1">
      <alignment horizontal="left"/>
    </xf>
    <xf numFmtId="0" fontId="0" fillId="0" borderId="0" xfId="0" applyNumberFormat="1" applyBorder="1" applyAlignment="1">
      <alignment/>
    </xf>
    <xf numFmtId="0" fontId="57" fillId="0" borderId="11" xfId="0" applyNumberFormat="1" applyFont="1" applyBorder="1" applyAlignment="1">
      <alignment horizontal="center" textRotation="90"/>
    </xf>
    <xf numFmtId="0" fontId="54" fillId="0" borderId="11" xfId="0" applyNumberFormat="1" applyFont="1" applyBorder="1" applyAlignment="1">
      <alignment horizontal="center" textRotation="90" wrapText="1"/>
    </xf>
    <xf numFmtId="0" fontId="54" fillId="0" borderId="12" xfId="0" applyNumberFormat="1" applyFont="1" applyBorder="1" applyAlignment="1">
      <alignment horizontal="center" textRotation="90"/>
    </xf>
    <xf numFmtId="0" fontId="57" fillId="0" borderId="11" xfId="0" applyNumberFormat="1" applyFont="1" applyBorder="1" applyAlignment="1">
      <alignment horizontal="center"/>
    </xf>
    <xf numFmtId="0" fontId="54" fillId="0" borderId="13" xfId="45" applyNumberFormat="1" applyFont="1" applyBorder="1" applyAlignment="1">
      <alignment horizontal="center" wrapText="1"/>
      <protection/>
    </xf>
    <xf numFmtId="0" fontId="0" fillId="33" borderId="14" xfId="0" applyNumberFormat="1" applyFill="1" applyBorder="1" applyAlignment="1">
      <alignment horizontal="center"/>
    </xf>
    <xf numFmtId="0" fontId="0" fillId="33" borderId="15" xfId="0" applyNumberFormat="1" applyFill="1" applyBorder="1" applyAlignment="1">
      <alignment horizontal="center"/>
    </xf>
    <xf numFmtId="0" fontId="57" fillId="0" borderId="16" xfId="0" applyNumberFormat="1" applyFont="1" applyBorder="1" applyAlignment="1">
      <alignment horizontal="center"/>
    </xf>
    <xf numFmtId="0" fontId="0" fillId="33" borderId="17" xfId="0" applyNumberFormat="1" applyFill="1" applyBorder="1" applyAlignment="1">
      <alignment horizontal="center"/>
    </xf>
    <xf numFmtId="0" fontId="0" fillId="33" borderId="18" xfId="0" applyNumberFormat="1" applyFill="1" applyBorder="1" applyAlignment="1">
      <alignment horizontal="center"/>
    </xf>
    <xf numFmtId="0" fontId="0" fillId="33" borderId="19" xfId="0" applyNumberFormat="1" applyFill="1" applyBorder="1" applyAlignment="1">
      <alignment horizontal="center"/>
    </xf>
    <xf numFmtId="0" fontId="0" fillId="33" borderId="20" xfId="0" applyNumberFormat="1" applyFill="1" applyBorder="1" applyAlignment="1">
      <alignment horizontal="center"/>
    </xf>
    <xf numFmtId="0" fontId="0" fillId="33" borderId="21" xfId="0" applyNumberFormat="1" applyFill="1" applyBorder="1" applyAlignment="1">
      <alignment horizontal="center"/>
    </xf>
    <xf numFmtId="0" fontId="0" fillId="33" borderId="22" xfId="0" applyNumberFormat="1" applyFill="1" applyBorder="1" applyAlignment="1">
      <alignment horizontal="center"/>
    </xf>
    <xf numFmtId="0" fontId="43" fillId="0" borderId="23" xfId="0" applyNumberFormat="1" applyFont="1" applyBorder="1" applyAlignment="1">
      <alignment horizontal="center" textRotation="90" wrapText="1"/>
    </xf>
    <xf numFmtId="0" fontId="43" fillId="0" borderId="24" xfId="0" applyNumberFormat="1" applyFont="1" applyBorder="1" applyAlignment="1">
      <alignment horizontal="center" textRotation="90" wrapText="1"/>
    </xf>
    <xf numFmtId="0" fontId="43" fillId="0" borderId="13" xfId="0" applyNumberFormat="1" applyFont="1" applyBorder="1" applyAlignment="1">
      <alignment horizontal="center" wrapText="1"/>
    </xf>
    <xf numFmtId="1" fontId="0" fillId="0" borderId="0" xfId="0" applyNumberFormat="1" applyAlignment="1">
      <alignment horizontal="center"/>
    </xf>
    <xf numFmtId="0" fontId="0" fillId="0" borderId="0" xfId="0" applyAlignment="1">
      <alignment horizontal="center"/>
    </xf>
    <xf numFmtId="1" fontId="0" fillId="0" borderId="10" xfId="0" applyNumberFormat="1" applyBorder="1" applyAlignment="1">
      <alignment horizontal="center"/>
    </xf>
    <xf numFmtId="0" fontId="0" fillId="0" borderId="0" xfId="0" applyAlignment="1">
      <alignment horizontal="center" vertical="center"/>
    </xf>
    <xf numFmtId="1" fontId="58" fillId="33" borderId="10" xfId="0" applyNumberFormat="1" applyFont="1" applyFill="1" applyBorder="1" applyAlignment="1">
      <alignment horizontal="center"/>
    </xf>
    <xf numFmtId="0" fontId="59" fillId="33" borderId="10" xfId="0" applyFont="1" applyFill="1" applyBorder="1" applyAlignment="1">
      <alignment horizontal="center" vertical="center"/>
    </xf>
    <xf numFmtId="0" fontId="0" fillId="0" borderId="25" xfId="0" applyNumberFormat="1" applyBorder="1" applyAlignment="1" applyProtection="1">
      <alignment horizontal="left"/>
      <protection locked="0"/>
    </xf>
    <xf numFmtId="0" fontId="0" fillId="0" borderId="26" xfId="0" applyNumberFormat="1" applyBorder="1" applyAlignment="1" applyProtection="1">
      <alignment horizontal="left"/>
      <protection locked="0"/>
    </xf>
    <xf numFmtId="0" fontId="0" fillId="0" borderId="26" xfId="0" applyNumberFormat="1" applyBorder="1" applyAlignment="1" applyProtection="1">
      <alignment horizontal="center"/>
      <protection locked="0"/>
    </xf>
    <xf numFmtId="0" fontId="0" fillId="0" borderId="27" xfId="0" applyNumberFormat="1" applyBorder="1" applyAlignment="1" applyProtection="1">
      <alignment horizontal="center"/>
      <protection locked="0"/>
    </xf>
    <xf numFmtId="0" fontId="0" fillId="0" borderId="28" xfId="0" applyNumberFormat="1" applyBorder="1" applyAlignment="1" applyProtection="1">
      <alignment horizontal="left"/>
      <protection locked="0"/>
    </xf>
    <xf numFmtId="0" fontId="0" fillId="0" borderId="29" xfId="0" applyNumberFormat="1" applyBorder="1" applyAlignment="1" applyProtection="1">
      <alignment horizontal="left"/>
      <protection locked="0"/>
    </xf>
    <xf numFmtId="0" fontId="0" fillId="0" borderId="29" xfId="0" applyNumberFormat="1" applyBorder="1" applyAlignment="1" applyProtection="1">
      <alignment horizontal="center"/>
      <protection locked="0"/>
    </xf>
    <xf numFmtId="0" fontId="0" fillId="0" borderId="30" xfId="0" applyNumberFormat="1" applyBorder="1" applyAlignment="1" applyProtection="1">
      <alignment horizontal="center"/>
      <protection locked="0"/>
    </xf>
    <xf numFmtId="0" fontId="0" fillId="0" borderId="31" xfId="0" applyNumberFormat="1" applyBorder="1" applyAlignment="1" applyProtection="1">
      <alignment horizontal="left"/>
      <protection locked="0"/>
    </xf>
    <xf numFmtId="0" fontId="0" fillId="0" borderId="32" xfId="0" applyNumberFormat="1" applyBorder="1" applyAlignment="1" applyProtection="1">
      <alignment horizontal="left"/>
      <protection locked="0"/>
    </xf>
    <xf numFmtId="0" fontId="0" fillId="0" borderId="32" xfId="0" applyNumberFormat="1" applyBorder="1" applyAlignment="1" applyProtection="1">
      <alignment horizontal="center"/>
      <protection locked="0"/>
    </xf>
    <xf numFmtId="0" fontId="0" fillId="0" borderId="33" xfId="0" applyNumberFormat="1" applyBorder="1" applyAlignment="1" applyProtection="1">
      <alignment horizontal="center"/>
      <protection locked="0"/>
    </xf>
    <xf numFmtId="0" fontId="0" fillId="0" borderId="25" xfId="0" applyNumberFormat="1" applyBorder="1" applyAlignment="1" applyProtection="1">
      <alignment horizontal="center"/>
      <protection locked="0"/>
    </xf>
    <xf numFmtId="0" fontId="0" fillId="0" borderId="20" xfId="0" applyNumberFormat="1" applyBorder="1" applyAlignment="1" applyProtection="1">
      <alignment horizontal="center"/>
      <protection locked="0"/>
    </xf>
    <xf numFmtId="0" fontId="0" fillId="0" borderId="28" xfId="0" applyNumberFormat="1" applyBorder="1" applyAlignment="1" applyProtection="1">
      <alignment horizontal="center"/>
      <protection locked="0"/>
    </xf>
    <xf numFmtId="0" fontId="0" fillId="0" borderId="21" xfId="0" applyNumberFormat="1" applyBorder="1" applyAlignment="1" applyProtection="1">
      <alignment horizontal="center"/>
      <protection locked="0"/>
    </xf>
    <xf numFmtId="0" fontId="0" fillId="0" borderId="31" xfId="0" applyNumberFormat="1" applyBorder="1" applyAlignment="1" applyProtection="1">
      <alignment horizontal="center"/>
      <protection locked="0"/>
    </xf>
    <xf numFmtId="0" fontId="0" fillId="0" borderId="22" xfId="0" applyNumberFormat="1" applyBorder="1" applyAlignment="1" applyProtection="1">
      <alignment horizontal="center"/>
      <protection locked="0"/>
    </xf>
    <xf numFmtId="17" fontId="0" fillId="33" borderId="14" xfId="0" applyNumberFormat="1" applyFill="1" applyBorder="1" applyAlignment="1">
      <alignment horizontal="center"/>
    </xf>
    <xf numFmtId="0" fontId="57" fillId="0" borderId="11" xfId="0" applyNumberFormat="1" applyFont="1" applyBorder="1" applyAlignment="1">
      <alignment horizontal="center" textRotation="90" wrapText="1"/>
    </xf>
    <xf numFmtId="0" fontId="54" fillId="0" borderId="16" xfId="0" applyNumberFormat="1" applyFont="1" applyBorder="1" applyAlignment="1">
      <alignment horizontal="center" textRotation="90" wrapText="1"/>
    </xf>
    <xf numFmtId="0" fontId="57" fillId="0" borderId="12" xfId="0" applyNumberFormat="1" applyFont="1" applyBorder="1" applyAlignment="1">
      <alignment horizontal="center" textRotation="90" wrapText="1"/>
    </xf>
    <xf numFmtId="0" fontId="57" fillId="0" borderId="11" xfId="0" applyNumberFormat="1" applyFont="1" applyBorder="1" applyAlignment="1">
      <alignment horizontal="center" textRotation="90" wrapText="1"/>
    </xf>
    <xf numFmtId="0" fontId="57" fillId="0" borderId="34" xfId="0" applyNumberFormat="1" applyFont="1" applyBorder="1" applyAlignment="1">
      <alignment horizontal="center" textRotation="90" wrapText="1"/>
    </xf>
    <xf numFmtId="0" fontId="0" fillId="0" borderId="35" xfId="0" applyNumberFormat="1" applyFill="1" applyBorder="1" applyAlignment="1" applyProtection="1">
      <alignment horizontal="center"/>
      <protection locked="0"/>
    </xf>
    <xf numFmtId="0" fontId="0" fillId="0" borderId="36" xfId="0" applyNumberFormat="1" applyFill="1" applyBorder="1" applyAlignment="1" applyProtection="1">
      <alignment horizontal="center"/>
      <protection locked="0"/>
    </xf>
    <xf numFmtId="0" fontId="43" fillId="0" borderId="37" xfId="0" applyNumberFormat="1" applyFont="1" applyBorder="1" applyAlignment="1">
      <alignment horizontal="center" textRotation="90" wrapText="1"/>
    </xf>
    <xf numFmtId="0" fontId="0" fillId="33" borderId="38" xfId="0" applyNumberFormat="1" applyFill="1" applyBorder="1" applyAlignment="1">
      <alignment horizontal="center"/>
    </xf>
    <xf numFmtId="0" fontId="0" fillId="33" borderId="39" xfId="0" applyNumberFormat="1" applyFill="1" applyBorder="1" applyAlignment="1">
      <alignment horizontal="center"/>
    </xf>
    <xf numFmtId="0" fontId="0" fillId="33" borderId="14" xfId="0" applyNumberFormat="1" applyFill="1" applyBorder="1" applyAlignment="1" applyProtection="1">
      <alignment horizontal="center"/>
      <protection/>
    </xf>
    <xf numFmtId="0" fontId="0" fillId="33" borderId="15" xfId="0" applyNumberFormat="1" applyFill="1" applyBorder="1" applyAlignment="1" applyProtection="1">
      <alignment horizontal="center"/>
      <protection/>
    </xf>
    <xf numFmtId="17" fontId="0" fillId="33" borderId="14" xfId="0" applyNumberFormat="1" applyFill="1" applyBorder="1" applyAlignment="1" applyProtection="1">
      <alignment horizontal="center"/>
      <protection/>
    </xf>
    <xf numFmtId="0" fontId="57" fillId="0" borderId="13" xfId="0" applyNumberFormat="1" applyFont="1" applyBorder="1" applyAlignment="1">
      <alignment horizontal="center" textRotation="90"/>
    </xf>
    <xf numFmtId="0" fontId="43" fillId="0" borderId="20" xfId="0" applyNumberFormat="1" applyFont="1" applyBorder="1" applyAlignment="1" applyProtection="1">
      <alignment horizontal="center"/>
      <protection locked="0"/>
    </xf>
    <xf numFmtId="0" fontId="43" fillId="0" borderId="21" xfId="0" applyNumberFormat="1" applyFont="1" applyBorder="1" applyAlignment="1" applyProtection="1">
      <alignment horizontal="center"/>
      <protection locked="0"/>
    </xf>
    <xf numFmtId="0" fontId="43" fillId="0" borderId="0" xfId="0" applyNumberFormat="1" applyFont="1" applyBorder="1" applyAlignment="1">
      <alignment horizontal="center"/>
    </xf>
    <xf numFmtId="0" fontId="43" fillId="0" borderId="0" xfId="0" applyNumberFormat="1" applyFont="1" applyAlignment="1">
      <alignment horizontal="center"/>
    </xf>
    <xf numFmtId="0" fontId="43" fillId="0" borderId="22" xfId="0" applyNumberFormat="1" applyFont="1" applyBorder="1" applyAlignment="1" applyProtection="1">
      <alignment horizontal="center"/>
      <protection locked="0"/>
    </xf>
    <xf numFmtId="0" fontId="57" fillId="0" borderId="24" xfId="0" applyNumberFormat="1" applyFont="1" applyBorder="1" applyAlignment="1">
      <alignment horizontal="center" textRotation="90" wrapText="1"/>
    </xf>
    <xf numFmtId="0" fontId="0" fillId="0" borderId="17" xfId="0" applyNumberFormat="1" applyFill="1" applyBorder="1" applyAlignment="1">
      <alignment horizontal="center"/>
    </xf>
    <xf numFmtId="0" fontId="0" fillId="0" borderId="19" xfId="0" applyNumberFormat="1" applyFill="1" applyBorder="1" applyAlignment="1">
      <alignment horizontal="center"/>
    </xf>
    <xf numFmtId="0" fontId="57" fillId="0" borderId="24" xfId="0" applyNumberFormat="1" applyFont="1" applyFill="1" applyBorder="1" applyAlignment="1">
      <alignment horizontal="center" textRotation="90" wrapText="1"/>
    </xf>
    <xf numFmtId="0" fontId="56" fillId="0" borderId="0" xfId="0" applyFont="1" applyAlignment="1">
      <alignment/>
    </xf>
    <xf numFmtId="0" fontId="43" fillId="0" borderId="23" xfId="0" applyFont="1" applyBorder="1" applyAlignment="1">
      <alignment horizontal="center" textRotation="90" wrapText="1"/>
    </xf>
    <xf numFmtId="0" fontId="43" fillId="0" borderId="37" xfId="0" applyFont="1" applyBorder="1" applyAlignment="1">
      <alignment horizontal="center" textRotation="90" wrapText="1"/>
    </xf>
    <xf numFmtId="0" fontId="57" fillId="0" borderId="16" xfId="0" applyFont="1" applyBorder="1" applyAlignment="1">
      <alignment horizontal="center"/>
    </xf>
    <xf numFmtId="0" fontId="57" fillId="0" borderId="11" xfId="0" applyFont="1" applyBorder="1" applyAlignment="1">
      <alignment horizontal="center"/>
    </xf>
    <xf numFmtId="0" fontId="57" fillId="0" borderId="11" xfId="0" applyFont="1" applyBorder="1" applyAlignment="1">
      <alignment horizontal="center" textRotation="90"/>
    </xf>
    <xf numFmtId="0" fontId="57" fillId="0" borderId="12" xfId="0" applyFont="1" applyBorder="1" applyAlignment="1">
      <alignment horizontal="center" textRotation="90" wrapText="1"/>
    </xf>
    <xf numFmtId="0" fontId="43" fillId="0" borderId="13" xfId="0" applyFont="1" applyBorder="1" applyAlignment="1">
      <alignment horizontal="center" wrapText="1"/>
    </xf>
    <xf numFmtId="0" fontId="54" fillId="0" borderId="16" xfId="0" applyFont="1" applyBorder="1" applyAlignment="1">
      <alignment horizontal="center" textRotation="90" wrapText="1"/>
    </xf>
    <xf numFmtId="0" fontId="57" fillId="0" borderId="11" xfId="0" applyFont="1" applyBorder="1" applyAlignment="1">
      <alignment horizontal="center" textRotation="90" wrapText="1"/>
    </xf>
    <xf numFmtId="0" fontId="57" fillId="0" borderId="11" xfId="0" applyFont="1" applyBorder="1" applyAlignment="1">
      <alignment horizontal="center" textRotation="90" wrapText="1"/>
    </xf>
    <xf numFmtId="0" fontId="54" fillId="0" borderId="11" xfId="0" applyFont="1" applyBorder="1" applyAlignment="1">
      <alignment horizontal="center" textRotation="90" wrapText="1"/>
    </xf>
    <xf numFmtId="0" fontId="54" fillId="0" borderId="12" xfId="0" applyFont="1" applyBorder="1" applyAlignment="1">
      <alignment horizontal="center" textRotation="90"/>
    </xf>
    <xf numFmtId="0" fontId="57" fillId="0" borderId="13" xfId="0" applyFont="1" applyBorder="1" applyAlignment="1">
      <alignment horizontal="center" textRotation="90"/>
    </xf>
    <xf numFmtId="0" fontId="0" fillId="33" borderId="14" xfId="0" applyFill="1" applyBorder="1" applyAlignment="1">
      <alignment horizontal="center"/>
    </xf>
    <xf numFmtId="0" fontId="0" fillId="33" borderId="17" xfId="0" applyFill="1" applyBorder="1" applyAlignment="1">
      <alignment horizontal="center"/>
    </xf>
    <xf numFmtId="0" fontId="0" fillId="0" borderId="25" xfId="0" applyBorder="1" applyAlignment="1">
      <alignment horizontal="left"/>
    </xf>
    <xf numFmtId="0" fontId="0" fillId="0" borderId="26" xfId="0" applyBorder="1" applyAlignment="1">
      <alignment horizontal="left"/>
    </xf>
    <xf numFmtId="0" fontId="0" fillId="0" borderId="26" xfId="0" applyBorder="1" applyAlignment="1">
      <alignment horizontal="center"/>
    </xf>
    <xf numFmtId="0" fontId="0" fillId="0" borderId="27" xfId="0" applyBorder="1" applyAlignment="1">
      <alignment horizontal="center"/>
    </xf>
    <xf numFmtId="0" fontId="0" fillId="33" borderId="20" xfId="0" applyFill="1" applyBorder="1" applyAlignment="1">
      <alignment horizontal="center"/>
    </xf>
    <xf numFmtId="0" fontId="0" fillId="0" borderId="25" xfId="0" applyBorder="1" applyAlignment="1">
      <alignment horizontal="center"/>
    </xf>
    <xf numFmtId="0" fontId="43" fillId="0" borderId="20" xfId="0" applyFont="1" applyBorder="1" applyAlignment="1">
      <alignment horizontal="center"/>
    </xf>
    <xf numFmtId="0" fontId="0" fillId="0" borderId="20" xfId="0" applyBorder="1" applyAlignment="1">
      <alignment horizontal="center"/>
    </xf>
    <xf numFmtId="0" fontId="0" fillId="33" borderId="18" xfId="0" applyFill="1" applyBorder="1" applyAlignment="1">
      <alignment horizontal="center"/>
    </xf>
    <xf numFmtId="0" fontId="0" fillId="0" borderId="28" xfId="0" applyBorder="1" applyAlignment="1">
      <alignment horizontal="left"/>
    </xf>
    <xf numFmtId="0" fontId="0" fillId="0" borderId="29" xfId="0" applyBorder="1" applyAlignment="1">
      <alignment horizontal="left"/>
    </xf>
    <xf numFmtId="0" fontId="0" fillId="0" borderId="29" xfId="0" applyBorder="1" applyAlignment="1">
      <alignment horizontal="center"/>
    </xf>
    <xf numFmtId="0" fontId="0" fillId="0" borderId="30" xfId="0" applyBorder="1" applyAlignment="1">
      <alignment horizontal="center"/>
    </xf>
    <xf numFmtId="0" fontId="0" fillId="33" borderId="21" xfId="0" applyFill="1" applyBorder="1" applyAlignment="1">
      <alignment horizontal="center"/>
    </xf>
    <xf numFmtId="0" fontId="0" fillId="0" borderId="28" xfId="0" applyBorder="1" applyAlignment="1">
      <alignment horizontal="center"/>
    </xf>
    <xf numFmtId="0" fontId="43" fillId="0" borderId="21" xfId="0" applyFont="1" applyBorder="1" applyAlignment="1">
      <alignment horizontal="center"/>
    </xf>
    <xf numFmtId="0" fontId="0" fillId="0" borderId="21" xfId="0" applyBorder="1" applyAlignment="1">
      <alignment horizontal="center"/>
    </xf>
    <xf numFmtId="0" fontId="0" fillId="0" borderId="0" xfId="0" applyAlignment="1">
      <alignment horizontal="left"/>
    </xf>
    <xf numFmtId="0" fontId="43" fillId="0" borderId="0" xfId="0" applyFont="1" applyAlignment="1">
      <alignment horizontal="center"/>
    </xf>
    <xf numFmtId="0" fontId="0" fillId="0" borderId="0" xfId="0" applyAlignment="1">
      <alignment vertical="center"/>
    </xf>
    <xf numFmtId="16" fontId="0" fillId="0" borderId="40" xfId="0" applyNumberFormat="1" applyBorder="1" applyAlignment="1">
      <alignment horizontal="center"/>
    </xf>
    <xf numFmtId="0" fontId="0" fillId="0" borderId="41" xfId="0" applyBorder="1" applyAlignment="1">
      <alignment horizontal="left"/>
    </xf>
    <xf numFmtId="0" fontId="43" fillId="0" borderId="42" xfId="0" applyFont="1" applyBorder="1" applyAlignment="1">
      <alignment horizontal="center"/>
    </xf>
    <xf numFmtId="0" fontId="0" fillId="0" borderId="43" xfId="0" applyBorder="1" applyAlignment="1">
      <alignment horizontal="center"/>
    </xf>
    <xf numFmtId="0" fontId="0" fillId="0" borderId="44" xfId="0" applyBorder="1" applyAlignment="1">
      <alignment horizontal="left"/>
    </xf>
    <xf numFmtId="0" fontId="43" fillId="0" borderId="45" xfId="0" applyFont="1" applyBorder="1" applyAlignment="1">
      <alignment horizontal="center"/>
    </xf>
    <xf numFmtId="0" fontId="60" fillId="0" borderId="0" xfId="0" applyFont="1" applyAlignment="1">
      <alignment vertical="center" wrapText="1"/>
    </xf>
    <xf numFmtId="0" fontId="0" fillId="0" borderId="46" xfId="0" applyBorder="1" applyAlignment="1">
      <alignment horizontal="center"/>
    </xf>
    <xf numFmtId="0" fontId="0" fillId="0" borderId="47" xfId="0" applyBorder="1" applyAlignment="1">
      <alignment horizontal="left"/>
    </xf>
    <xf numFmtId="0" fontId="43" fillId="0" borderId="48" xfId="0" applyFont="1" applyBorder="1" applyAlignment="1">
      <alignment horizontal="center"/>
    </xf>
    <xf numFmtId="0" fontId="43" fillId="0" borderId="49" xfId="0" applyFont="1" applyBorder="1" applyAlignment="1">
      <alignment horizontal="center"/>
    </xf>
    <xf numFmtId="0" fontId="43" fillId="0" borderId="50" xfId="0" applyFont="1" applyBorder="1" applyAlignment="1">
      <alignment horizontal="center"/>
    </xf>
    <xf numFmtId="0" fontId="60" fillId="0" borderId="0" xfId="0" applyFont="1" applyAlignment="1">
      <alignment horizontal="left" vertical="center" wrapText="1"/>
    </xf>
    <xf numFmtId="0" fontId="39" fillId="0" borderId="0" xfId="0" applyFont="1" applyAlignment="1">
      <alignment horizontal="center"/>
    </xf>
    <xf numFmtId="0" fontId="39" fillId="0" borderId="0" xfId="0" applyFont="1" applyAlignment="1">
      <alignment horizontal="left"/>
    </xf>
    <xf numFmtId="0" fontId="55" fillId="0" borderId="0" xfId="0" applyFont="1" applyAlignment="1">
      <alignment horizontal="center"/>
    </xf>
    <xf numFmtId="0" fontId="61" fillId="0" borderId="0" xfId="0" applyFont="1" applyAlignment="1">
      <alignment horizontal="center" vertical="center"/>
    </xf>
    <xf numFmtId="0" fontId="61" fillId="0" borderId="0" xfId="0" applyFont="1" applyBorder="1" applyAlignment="1">
      <alignment horizontal="center" vertical="center"/>
    </xf>
    <xf numFmtId="0" fontId="0" fillId="0" borderId="51" xfId="0" applyBorder="1" applyAlignment="1">
      <alignment horizontal="left"/>
    </xf>
    <xf numFmtId="0" fontId="43" fillId="0" borderId="52" xfId="0" applyFont="1" applyBorder="1" applyAlignment="1">
      <alignment horizontal="right"/>
    </xf>
    <xf numFmtId="0" fontId="43" fillId="0" borderId="53" xfId="0" applyFont="1" applyBorder="1" applyAlignment="1">
      <alignment horizontal="center"/>
    </xf>
    <xf numFmtId="17" fontId="0" fillId="0" borderId="43" xfId="0" applyNumberFormat="1" applyBorder="1" applyAlignment="1">
      <alignment horizontal="center" vertical="center"/>
    </xf>
    <xf numFmtId="0" fontId="0" fillId="0" borderId="43" xfId="0" applyFill="1" applyBorder="1" applyAlignment="1">
      <alignment horizontal="center" vertical="center"/>
    </xf>
    <xf numFmtId="0" fontId="0" fillId="0" borderId="54" xfId="0" applyFill="1" applyBorder="1" applyAlignment="1">
      <alignment horizontal="center" vertical="center"/>
    </xf>
    <xf numFmtId="0" fontId="0" fillId="0" borderId="43" xfId="0" applyFill="1" applyBorder="1" applyAlignment="1">
      <alignment horizontal="center"/>
    </xf>
    <xf numFmtId="0" fontId="0" fillId="0" borderId="46" xfId="0" applyFill="1" applyBorder="1" applyAlignment="1">
      <alignment horizontal="center" vertical="center"/>
    </xf>
    <xf numFmtId="0" fontId="0" fillId="0" borderId="55" xfId="0" applyFill="1" applyBorder="1" applyAlignment="1">
      <alignment horizontal="center" vertical="center"/>
    </xf>
    <xf numFmtId="0" fontId="0" fillId="0" borderId="44" xfId="0" applyFill="1" applyBorder="1" applyAlignment="1">
      <alignment/>
    </xf>
    <xf numFmtId="0" fontId="0" fillId="0" borderId="44" xfId="0" applyBorder="1" applyAlignment="1">
      <alignment vertical="center"/>
    </xf>
    <xf numFmtId="0" fontId="0" fillId="0" borderId="47"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43" fillId="0" borderId="13" xfId="0" applyFont="1" applyBorder="1" applyAlignment="1">
      <alignment horizontal="center"/>
    </xf>
    <xf numFmtId="17" fontId="0" fillId="33" borderId="15" xfId="0" applyNumberFormat="1" applyFill="1" applyBorder="1" applyAlignment="1">
      <alignment horizontal="center"/>
    </xf>
    <xf numFmtId="17" fontId="0" fillId="33" borderId="15" xfId="0" applyNumberFormat="1" applyFill="1" applyBorder="1" applyAlignment="1" applyProtection="1">
      <alignment horizontal="center"/>
      <protection/>
    </xf>
    <xf numFmtId="0" fontId="43" fillId="0" borderId="43" xfId="0" applyFont="1" applyBorder="1" applyAlignment="1">
      <alignment horizontal="center"/>
    </xf>
    <xf numFmtId="0" fontId="43" fillId="0" borderId="10" xfId="0" applyFont="1" applyBorder="1" applyAlignment="1">
      <alignment horizontal="center"/>
    </xf>
    <xf numFmtId="0" fontId="0" fillId="5" borderId="58" xfId="0" applyFill="1" applyBorder="1" applyAlignment="1" applyProtection="1">
      <alignment horizontal="center"/>
      <protection locked="0"/>
    </xf>
    <xf numFmtId="0" fontId="0" fillId="5" borderId="59" xfId="0" applyFill="1" applyBorder="1" applyAlignment="1" applyProtection="1">
      <alignment horizontal="center"/>
      <protection locked="0"/>
    </xf>
    <xf numFmtId="0" fontId="57" fillId="0" borderId="55" xfId="0" applyFont="1" applyBorder="1" applyAlignment="1">
      <alignment horizontal="center" vertical="center" wrapText="1"/>
    </xf>
    <xf numFmtId="0" fontId="57" fillId="0" borderId="60" xfId="0" applyFont="1" applyBorder="1" applyAlignment="1">
      <alignment horizontal="center" vertical="center" wrapText="1"/>
    </xf>
    <xf numFmtId="0" fontId="57" fillId="0" borderId="61" xfId="0" applyFont="1" applyBorder="1" applyAlignment="1">
      <alignment horizontal="center" vertical="center" wrapText="1"/>
    </xf>
    <xf numFmtId="0" fontId="57" fillId="0" borderId="54" xfId="0" applyFont="1" applyBorder="1" applyAlignment="1">
      <alignment horizontal="center" vertical="center" wrapText="1"/>
    </xf>
    <xf numFmtId="0" fontId="57" fillId="0" borderId="62" xfId="0" applyFont="1" applyBorder="1" applyAlignment="1">
      <alignment horizontal="center" vertical="center" wrapText="1"/>
    </xf>
    <xf numFmtId="0" fontId="57" fillId="0" borderId="63" xfId="0" applyFont="1" applyBorder="1" applyAlignment="1">
      <alignment horizontal="center" vertical="center" wrapText="1"/>
    </xf>
    <xf numFmtId="0" fontId="0" fillId="5" borderId="10" xfId="0" applyFill="1" applyBorder="1" applyAlignment="1" applyProtection="1">
      <alignment horizontal="center"/>
      <protection locked="0"/>
    </xf>
    <xf numFmtId="0" fontId="0" fillId="5" borderId="51" xfId="0" applyFill="1" applyBorder="1" applyAlignment="1" applyProtection="1">
      <alignment horizontal="center"/>
      <protection locked="0"/>
    </xf>
    <xf numFmtId="0" fontId="0" fillId="5" borderId="64" xfId="0" applyFill="1" applyBorder="1" applyAlignment="1" applyProtection="1">
      <alignment horizontal="center"/>
      <protection locked="0"/>
    </xf>
    <xf numFmtId="0" fontId="0" fillId="5" borderId="65" xfId="0" applyFill="1" applyBorder="1" applyAlignment="1" applyProtection="1">
      <alignment horizontal="center"/>
      <protection locked="0"/>
    </xf>
    <xf numFmtId="0" fontId="43" fillId="0" borderId="54" xfId="0" applyFont="1" applyBorder="1" applyAlignment="1">
      <alignment horizontal="center"/>
    </xf>
    <xf numFmtId="0" fontId="43" fillId="0" borderId="62" xfId="0" applyFont="1" applyBorder="1" applyAlignment="1">
      <alignment horizontal="center"/>
    </xf>
    <xf numFmtId="0" fontId="0" fillId="5" borderId="62" xfId="0" applyFill="1" applyBorder="1" applyAlignment="1" applyProtection="1">
      <alignment horizontal="center"/>
      <protection locked="0"/>
    </xf>
    <xf numFmtId="0" fontId="0" fillId="5" borderId="63" xfId="0" applyFill="1" applyBorder="1" applyAlignment="1" applyProtection="1">
      <alignment horizontal="center"/>
      <protection locked="0"/>
    </xf>
    <xf numFmtId="0" fontId="43" fillId="0" borderId="46" xfId="0" applyFont="1" applyBorder="1" applyAlignment="1">
      <alignment horizontal="center"/>
    </xf>
    <xf numFmtId="0" fontId="43" fillId="0" borderId="64" xfId="0" applyFont="1" applyBorder="1" applyAlignment="1">
      <alignment horizontal="center"/>
    </xf>
    <xf numFmtId="0" fontId="43" fillId="0" borderId="60" xfId="0" applyFont="1" applyBorder="1" applyAlignment="1">
      <alignment horizontal="center" vertical="center" wrapText="1"/>
    </xf>
    <xf numFmtId="0" fontId="43" fillId="0" borderId="61" xfId="0" applyFont="1" applyBorder="1" applyAlignment="1">
      <alignment horizontal="center" vertical="center" wrapText="1"/>
    </xf>
    <xf numFmtId="0" fontId="43" fillId="0" borderId="64" xfId="0" applyFont="1" applyBorder="1" applyAlignment="1">
      <alignment horizontal="center" vertical="center" wrapText="1"/>
    </xf>
    <xf numFmtId="0" fontId="43" fillId="0" borderId="65" xfId="0" applyFont="1" applyBorder="1" applyAlignment="1">
      <alignment horizontal="center" vertical="center" wrapText="1"/>
    </xf>
    <xf numFmtId="0" fontId="0" fillId="5" borderId="60" xfId="0" applyFill="1" applyBorder="1" applyAlignment="1" applyProtection="1">
      <alignment horizontal="center"/>
      <protection locked="0"/>
    </xf>
    <xf numFmtId="0" fontId="0" fillId="5" borderId="61" xfId="0" applyFill="1" applyBorder="1" applyAlignment="1" applyProtection="1">
      <alignment horizontal="center"/>
      <protection locked="0"/>
    </xf>
    <xf numFmtId="0" fontId="43" fillId="0" borderId="55" xfId="0" applyFont="1" applyBorder="1" applyAlignment="1">
      <alignment horizontal="center" wrapText="1"/>
    </xf>
    <xf numFmtId="0" fontId="43" fillId="0" borderId="60" xfId="0" applyFont="1" applyBorder="1" applyAlignment="1">
      <alignment horizontal="center" wrapText="1"/>
    </xf>
    <xf numFmtId="0" fontId="43" fillId="0" borderId="46" xfId="0" applyFont="1" applyBorder="1" applyAlignment="1">
      <alignment horizontal="center" wrapText="1"/>
    </xf>
    <xf numFmtId="0" fontId="43" fillId="0" borderId="64" xfId="0" applyFont="1" applyBorder="1" applyAlignment="1">
      <alignment horizontal="center" wrapText="1"/>
    </xf>
    <xf numFmtId="0" fontId="43" fillId="0" borderId="55" xfId="0" applyFont="1" applyBorder="1" applyAlignment="1">
      <alignment horizontal="center"/>
    </xf>
    <xf numFmtId="0" fontId="43" fillId="0" borderId="60" xfId="0" applyFont="1" applyBorder="1" applyAlignment="1">
      <alignment horizontal="center"/>
    </xf>
    <xf numFmtId="0" fontId="43" fillId="0" borderId="40" xfId="0" applyFont="1" applyBorder="1" applyAlignment="1">
      <alignment horizontal="center"/>
    </xf>
    <xf numFmtId="0" fontId="43" fillId="0" borderId="58" xfId="0" applyFont="1" applyBorder="1" applyAlignment="1">
      <alignment horizontal="center"/>
    </xf>
    <xf numFmtId="0" fontId="62" fillId="0" borderId="66" xfId="0" applyFont="1" applyBorder="1" applyAlignment="1">
      <alignment horizontal="left" vertical="center" wrapText="1"/>
    </xf>
    <xf numFmtId="0" fontId="56" fillId="0" borderId="66" xfId="0" applyFont="1" applyBorder="1" applyAlignment="1">
      <alignment horizontal="center"/>
    </xf>
    <xf numFmtId="0" fontId="63" fillId="0" borderId="67" xfId="0" applyFont="1" applyBorder="1" applyAlignment="1">
      <alignment horizontal="left"/>
    </xf>
    <xf numFmtId="0" fontId="64" fillId="0" borderId="67" xfId="0" applyFont="1" applyBorder="1" applyAlignment="1">
      <alignment horizontal="center" vertical="center" wrapText="1"/>
    </xf>
    <xf numFmtId="0" fontId="0" fillId="5" borderId="47" xfId="0" applyFill="1" applyBorder="1" applyAlignment="1" applyProtection="1">
      <alignment horizontal="left" vertical="center"/>
      <protection locked="0"/>
    </xf>
    <xf numFmtId="0" fontId="0" fillId="5" borderId="68" xfId="0" applyFill="1" applyBorder="1" applyAlignment="1" applyProtection="1">
      <alignment horizontal="left" vertical="center"/>
      <protection locked="0"/>
    </xf>
    <xf numFmtId="0" fontId="0" fillId="5" borderId="69" xfId="0" applyFill="1" applyBorder="1" applyAlignment="1" applyProtection="1">
      <alignment horizontal="left" vertical="center"/>
      <protection locked="0"/>
    </xf>
    <xf numFmtId="0" fontId="0" fillId="5" borderId="70"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71" xfId="0" applyFill="1" applyBorder="1" applyAlignment="1" applyProtection="1">
      <alignment horizontal="left" vertical="center"/>
      <protection locked="0"/>
    </xf>
    <xf numFmtId="0" fontId="0" fillId="5" borderId="41" xfId="0" applyFill="1" applyBorder="1" applyAlignment="1" applyProtection="1">
      <alignment horizontal="left" vertical="center"/>
      <protection locked="0"/>
    </xf>
    <xf numFmtId="0" fontId="0" fillId="5" borderId="67" xfId="0" applyFill="1" applyBorder="1" applyAlignment="1" applyProtection="1">
      <alignment horizontal="left" vertical="center"/>
      <protection locked="0"/>
    </xf>
    <xf numFmtId="0" fontId="0" fillId="5" borderId="72" xfId="0" applyFill="1" applyBorder="1" applyAlignment="1" applyProtection="1">
      <alignment horizontal="left" vertical="center"/>
      <protection locked="0"/>
    </xf>
    <xf numFmtId="0" fontId="61" fillId="0" borderId="0" xfId="0" applyFont="1" applyAlignment="1">
      <alignment horizontal="center" vertical="center"/>
    </xf>
    <xf numFmtId="0" fontId="61" fillId="0" borderId="66" xfId="0" applyFont="1" applyBorder="1" applyAlignment="1">
      <alignment horizontal="center" vertical="center"/>
    </xf>
    <xf numFmtId="0" fontId="39" fillId="0" borderId="0" xfId="0" applyFont="1" applyAlignment="1">
      <alignment wrapText="1"/>
    </xf>
    <xf numFmtId="0" fontId="65" fillId="0" borderId="0" xfId="0" applyFont="1" applyAlignment="1">
      <alignment horizontal="left" vertical="center" wrapText="1"/>
    </xf>
    <xf numFmtId="0" fontId="43" fillId="0" borderId="55" xfId="0" applyFont="1" applyBorder="1" applyAlignment="1">
      <alignment horizontal="center" vertical="center"/>
    </xf>
    <xf numFmtId="0" fontId="43" fillId="0" borderId="54" xfId="0" applyFont="1" applyBorder="1" applyAlignment="1">
      <alignment horizontal="center" vertical="center"/>
    </xf>
    <xf numFmtId="0" fontId="43" fillId="0" borderId="56" xfId="0" applyFont="1" applyBorder="1" applyAlignment="1">
      <alignment horizontal="center" vertical="center"/>
    </xf>
    <xf numFmtId="0" fontId="43" fillId="0" borderId="57" xfId="0" applyFont="1" applyBorder="1" applyAlignment="1">
      <alignment horizontal="center" vertical="center"/>
    </xf>
    <xf numFmtId="0" fontId="43" fillId="0" borderId="49" xfId="0" applyFont="1" applyBorder="1" applyAlignment="1">
      <alignment horizontal="center" wrapText="1"/>
    </xf>
    <xf numFmtId="0" fontId="43" fillId="0" borderId="50" xfId="0" applyFont="1" applyBorder="1" applyAlignment="1">
      <alignment horizontal="center" wrapText="1"/>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0" xfId="0" applyAlignment="1">
      <alignment horizontal="left" vertical="center" wrapText="1"/>
    </xf>
    <xf numFmtId="0" fontId="56" fillId="0" borderId="0" xfId="0" applyNumberFormat="1" applyFont="1" applyBorder="1" applyAlignment="1">
      <alignment horizontal="center"/>
    </xf>
    <xf numFmtId="1" fontId="59" fillId="33" borderId="10" xfId="0" applyNumberFormat="1" applyFont="1" applyFill="1" applyBorder="1" applyAlignment="1">
      <alignment horizontal="center" vertical="center"/>
    </xf>
    <xf numFmtId="1" fontId="0" fillId="0" borderId="0" xfId="0" applyNumberFormat="1" applyAlignment="1">
      <alignment/>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xcel Built-in Normal"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159">
    <dxf>
      <fill>
        <patternFill>
          <bgColor rgb="FF00B05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ill>
        <patternFill>
          <bgColor rgb="FFFFFF00"/>
        </patternFill>
      </fill>
    </dxf>
    <dxf>
      <fill>
        <patternFill>
          <bgColor rgb="FF00B050"/>
        </patternFill>
      </fill>
    </dxf>
    <dxf>
      <fill>
        <patternFill>
          <bgColor rgb="FF00B0F0"/>
        </patternFill>
      </fill>
    </dxf>
    <dxf>
      <fill>
        <patternFill>
          <bgColor rgb="FF0070C0"/>
        </patternFill>
      </fill>
    </dxf>
    <dxf>
      <fill>
        <patternFill>
          <bgColor rgb="FF00B05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ill>
        <patternFill>
          <bgColor rgb="FFFFFF00"/>
        </patternFill>
      </fill>
    </dxf>
    <dxf>
      <fill>
        <patternFill>
          <bgColor rgb="FF00B050"/>
        </patternFill>
      </fill>
    </dxf>
    <dxf>
      <fill>
        <patternFill>
          <bgColor rgb="FF00B0F0"/>
        </patternFill>
      </fill>
    </dxf>
    <dxf>
      <fill>
        <patternFill>
          <bgColor rgb="FF0070C0"/>
        </patternFill>
      </fill>
    </dxf>
    <dxf>
      <fill>
        <patternFill>
          <bgColor rgb="FF00B05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ill>
        <patternFill>
          <bgColor rgb="FFFFFF00"/>
        </patternFill>
      </fill>
    </dxf>
    <dxf>
      <fill>
        <patternFill>
          <bgColor rgb="FF00B050"/>
        </patternFill>
      </fill>
    </dxf>
    <dxf>
      <fill>
        <patternFill>
          <bgColor rgb="FF00B0F0"/>
        </patternFill>
      </fill>
    </dxf>
    <dxf>
      <fill>
        <patternFill>
          <bgColor rgb="FF0070C0"/>
        </patternFill>
      </fill>
    </dxf>
    <dxf>
      <fill>
        <patternFill>
          <bgColor rgb="FF00B05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ill>
        <patternFill>
          <bgColor rgb="FFFFFF00"/>
        </patternFill>
      </fill>
    </dxf>
    <dxf>
      <fill>
        <patternFill>
          <bgColor rgb="FF00B050"/>
        </patternFill>
      </fill>
    </dxf>
    <dxf>
      <fill>
        <patternFill>
          <bgColor rgb="FF00B0F0"/>
        </patternFill>
      </fill>
    </dxf>
    <dxf>
      <fill>
        <patternFill>
          <bgColor rgb="FF0070C0"/>
        </patternFill>
      </fill>
    </dxf>
    <dxf>
      <fill>
        <patternFill>
          <bgColor rgb="FF00B05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ill>
        <patternFill>
          <bgColor rgb="FFFFFF00"/>
        </patternFill>
      </fill>
    </dxf>
    <dxf>
      <fill>
        <patternFill>
          <bgColor rgb="FF00B050"/>
        </patternFill>
      </fill>
    </dxf>
    <dxf>
      <fill>
        <patternFill>
          <bgColor rgb="FF00B0F0"/>
        </patternFill>
      </fill>
    </dxf>
    <dxf>
      <fill>
        <patternFill>
          <bgColor rgb="FF0070C0"/>
        </patternFill>
      </fill>
    </dxf>
    <dxf>
      <fill>
        <patternFill>
          <bgColor rgb="FF00B05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ill>
        <patternFill>
          <bgColor rgb="FFFFFF00"/>
        </patternFill>
      </fill>
    </dxf>
    <dxf>
      <fill>
        <patternFill>
          <bgColor rgb="FF00B050"/>
        </patternFill>
      </fill>
    </dxf>
    <dxf>
      <fill>
        <patternFill>
          <bgColor rgb="FF00B0F0"/>
        </patternFill>
      </fill>
    </dxf>
    <dxf>
      <fill>
        <patternFill>
          <bgColor rgb="FF0070C0"/>
        </patternFill>
      </fill>
    </dxf>
    <dxf>
      <fill>
        <patternFill>
          <bgColor rgb="FF00B05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ill>
        <patternFill>
          <bgColor rgb="FFFFFF00"/>
        </patternFill>
      </fill>
    </dxf>
    <dxf>
      <fill>
        <patternFill>
          <bgColor rgb="FF00B050"/>
        </patternFill>
      </fill>
    </dxf>
    <dxf>
      <fill>
        <patternFill>
          <bgColor rgb="FF00B0F0"/>
        </patternFill>
      </fill>
    </dxf>
    <dxf>
      <fill>
        <patternFill>
          <bgColor rgb="FF0070C0"/>
        </patternFill>
      </fill>
    </dxf>
    <dxf>
      <fill>
        <patternFill>
          <bgColor rgb="FF00B05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ill>
        <patternFill>
          <bgColor rgb="FFFFFF00"/>
        </patternFill>
      </fill>
    </dxf>
    <dxf>
      <fill>
        <patternFill>
          <bgColor rgb="FF00B050"/>
        </patternFill>
      </fill>
    </dxf>
    <dxf>
      <fill>
        <patternFill>
          <bgColor rgb="FF00B0F0"/>
        </patternFill>
      </fill>
    </dxf>
    <dxf>
      <fill>
        <patternFill>
          <bgColor rgb="FF0070C0"/>
        </patternFill>
      </fill>
    </dxf>
    <dxf>
      <fill>
        <patternFill>
          <bgColor rgb="FF00B050"/>
        </patternFill>
      </fill>
    </dxf>
    <dxf>
      <font>
        <b/>
        <i val="0"/>
        <color rgb="FFFF0000"/>
      </font>
      <fill>
        <patternFill>
          <bgColor rgb="FFFFC000"/>
        </patternFill>
      </fill>
    </dxf>
    <dxf>
      <font>
        <b/>
        <i val="0"/>
        <color rgb="FFFF0000"/>
      </font>
      <fill>
        <patternFill>
          <bgColor rgb="FFFFC000"/>
        </patternFill>
      </fill>
    </dxf>
    <dxf>
      <fill>
        <patternFill>
          <bgColor rgb="FFFFFF00"/>
        </patternFill>
      </fill>
    </dxf>
    <dxf>
      <fill>
        <patternFill>
          <bgColor rgb="FF00B050"/>
        </patternFill>
      </fill>
    </dxf>
    <dxf>
      <fill>
        <patternFill>
          <bgColor rgb="FF00B0F0"/>
        </patternFill>
      </fill>
    </dxf>
    <dxf>
      <fill>
        <patternFill>
          <bgColor rgb="FF0070C0"/>
        </patternFill>
      </fill>
    </dxf>
    <dxf>
      <fill>
        <patternFill>
          <bgColor rgb="FF00B05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ill>
        <patternFill>
          <bgColor rgb="FFFFFF00"/>
        </patternFill>
      </fill>
    </dxf>
    <dxf>
      <fill>
        <patternFill>
          <bgColor rgb="FF00B050"/>
        </patternFill>
      </fill>
    </dxf>
    <dxf>
      <fill>
        <patternFill>
          <bgColor rgb="FF00B0F0"/>
        </patternFill>
      </fill>
    </dxf>
    <dxf>
      <fill>
        <patternFill>
          <bgColor rgb="FF0070C0"/>
        </patternFill>
      </fill>
    </dxf>
    <dxf>
      <fill>
        <patternFill>
          <bgColor rgb="FF00B050"/>
        </patternFill>
      </fill>
    </dxf>
    <dxf>
      <font>
        <b/>
        <i val="0"/>
        <color rgb="FFFF0000"/>
      </font>
      <fill>
        <patternFill>
          <bgColor rgb="FFFFC000"/>
        </patternFill>
      </fill>
    </dxf>
    <dxf>
      <font>
        <b/>
        <i val="0"/>
        <color rgb="FFFF0000"/>
      </font>
      <fill>
        <patternFill>
          <bgColor rgb="FFFFC000"/>
        </patternFill>
      </fill>
    </dxf>
    <dxf>
      <fill>
        <patternFill>
          <bgColor rgb="FFFFFF00"/>
        </patternFill>
      </fill>
    </dxf>
    <dxf>
      <fill>
        <patternFill>
          <bgColor rgb="FF00B050"/>
        </patternFill>
      </fill>
    </dxf>
    <dxf>
      <fill>
        <patternFill>
          <bgColor rgb="FF00B0F0"/>
        </patternFill>
      </fill>
    </dxf>
    <dxf>
      <fill>
        <patternFill>
          <bgColor rgb="FF0070C0"/>
        </patternFill>
      </fill>
    </dxf>
    <dxf>
      <fill>
        <patternFill>
          <bgColor rgb="FF00B05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ill>
        <patternFill>
          <bgColor rgb="FFFFFF00"/>
        </patternFill>
      </fill>
    </dxf>
    <dxf>
      <fill>
        <patternFill>
          <bgColor rgb="FF00B050"/>
        </patternFill>
      </fill>
    </dxf>
    <dxf>
      <fill>
        <patternFill>
          <bgColor rgb="FF00B0F0"/>
        </patternFill>
      </fill>
    </dxf>
    <dxf>
      <fill>
        <patternFill>
          <bgColor rgb="FF0070C0"/>
        </patternFill>
      </fill>
    </dxf>
    <dxf>
      <fill>
        <patternFill>
          <bgColor rgb="FF00B050"/>
        </patternFill>
      </fill>
    </dxf>
    <dxf>
      <font>
        <b/>
        <i val="0"/>
        <color rgb="FFFF0000"/>
      </font>
      <fill>
        <patternFill>
          <bgColor rgb="FFFFC000"/>
        </patternFill>
      </fill>
    </dxf>
    <dxf>
      <font>
        <b/>
        <i val="0"/>
        <color rgb="FFFF0000"/>
      </font>
      <fill>
        <patternFill>
          <bgColor rgb="FFFFC000"/>
        </patternFill>
      </fill>
    </dxf>
    <dxf>
      <fill>
        <patternFill>
          <bgColor rgb="FFFFFF00"/>
        </patternFill>
      </fill>
    </dxf>
    <dxf>
      <fill>
        <patternFill>
          <bgColor rgb="FF00B050"/>
        </patternFill>
      </fill>
    </dxf>
    <dxf>
      <fill>
        <patternFill>
          <bgColor rgb="FF00B0F0"/>
        </patternFill>
      </fill>
    </dxf>
    <dxf>
      <fill>
        <patternFill>
          <bgColor rgb="FF0070C0"/>
        </patternFill>
      </fill>
    </dxf>
    <dxf>
      <fill>
        <patternFill>
          <bgColor rgb="FF00B05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ill>
        <patternFill>
          <bgColor rgb="FFFFFF00"/>
        </patternFill>
      </fill>
    </dxf>
    <dxf>
      <fill>
        <patternFill>
          <bgColor rgb="FF00B050"/>
        </patternFill>
      </fill>
    </dxf>
    <dxf>
      <fill>
        <patternFill>
          <bgColor rgb="FF00B0F0"/>
        </patternFill>
      </fill>
    </dxf>
    <dxf>
      <fill>
        <patternFill>
          <bgColor rgb="FF0070C0"/>
        </patternFill>
      </fill>
    </dxf>
    <dxf>
      <fill>
        <patternFill>
          <bgColor rgb="FF00B05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ill>
        <patternFill>
          <bgColor rgb="FFFFFF00"/>
        </patternFill>
      </fill>
    </dxf>
    <dxf>
      <fill>
        <patternFill>
          <bgColor rgb="FF00B050"/>
        </patternFill>
      </fill>
    </dxf>
    <dxf>
      <fill>
        <patternFill>
          <bgColor rgb="FF00B0F0"/>
        </patternFill>
      </fill>
    </dxf>
    <dxf>
      <fill>
        <patternFill>
          <bgColor rgb="FF0070C0"/>
        </patternFill>
      </fill>
    </dxf>
    <dxf>
      <fill>
        <patternFill>
          <bgColor rgb="FF00B050"/>
        </patternFill>
      </fill>
    </dxf>
    <dxf>
      <font>
        <b/>
        <i val="0"/>
        <color rgb="FFFF0000"/>
      </font>
      <fill>
        <patternFill>
          <bgColor rgb="FFFFC000"/>
        </patternFill>
      </fill>
    </dxf>
    <dxf>
      <font>
        <b/>
        <i val="0"/>
        <color rgb="FFFF0000"/>
      </font>
      <fill>
        <patternFill>
          <bgColor rgb="FFFFC000"/>
        </patternFill>
      </fill>
    </dxf>
    <dxf>
      <fill>
        <patternFill>
          <bgColor rgb="FFFFFF00"/>
        </patternFill>
      </fill>
    </dxf>
    <dxf>
      <fill>
        <patternFill>
          <bgColor rgb="FF00B050"/>
        </patternFill>
      </fill>
    </dxf>
    <dxf>
      <fill>
        <patternFill>
          <bgColor rgb="FF00B0F0"/>
        </patternFill>
      </fill>
    </dxf>
    <dxf>
      <fill>
        <patternFill>
          <bgColor rgb="FF0070C0"/>
        </patternFill>
      </fill>
    </dxf>
    <dxf>
      <fill>
        <patternFill>
          <bgColor rgb="FF00B05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ill>
        <patternFill>
          <bgColor rgb="FFFFFF00"/>
        </patternFill>
      </fill>
    </dxf>
    <dxf>
      <fill>
        <patternFill>
          <bgColor rgb="FF00B050"/>
        </patternFill>
      </fill>
    </dxf>
    <dxf>
      <fill>
        <patternFill>
          <bgColor rgb="FF00B0F0"/>
        </patternFill>
      </fill>
    </dxf>
    <dxf>
      <fill>
        <patternFill>
          <bgColor rgb="FF0070C0"/>
        </patternFill>
      </fill>
    </dxf>
    <dxf>
      <fill>
        <patternFill>
          <bgColor rgb="FF00B050"/>
        </patternFill>
      </fill>
    </dxf>
    <dxf>
      <font>
        <b/>
        <i val="0"/>
        <color rgb="FFFF0000"/>
      </font>
      <fill>
        <patternFill>
          <bgColor rgb="FFFFC000"/>
        </patternFill>
      </fill>
    </dxf>
    <dxf>
      <font>
        <b/>
        <i val="0"/>
        <color rgb="FFFF0000"/>
      </font>
      <fill>
        <patternFill>
          <bgColor rgb="FFFFC000"/>
        </patternFill>
      </fill>
    </dxf>
    <dxf>
      <fill>
        <patternFill>
          <bgColor rgb="FFFFFF00"/>
        </patternFill>
      </fill>
    </dxf>
    <dxf>
      <fill>
        <patternFill>
          <bgColor rgb="FF00B050"/>
        </patternFill>
      </fill>
    </dxf>
    <dxf>
      <fill>
        <patternFill>
          <bgColor rgb="FF00B0F0"/>
        </patternFill>
      </fill>
    </dxf>
    <dxf>
      <fill>
        <patternFill>
          <bgColor rgb="FF0070C0"/>
        </patternFill>
      </fill>
    </dxf>
    <dxf>
      <font>
        <color rgb="FFFF0000"/>
      </font>
    </dxf>
    <dxf>
      <font>
        <color rgb="FFFF0000"/>
      </font>
    </dxf>
    <dxf>
      <fill>
        <patternFill>
          <bgColor rgb="FF00B050"/>
        </patternFill>
      </fill>
    </dxf>
    <dxf>
      <font>
        <b/>
        <i val="0"/>
        <color rgb="FFFF0000"/>
      </font>
      <fill>
        <patternFill>
          <bgColor rgb="FFFFC000"/>
        </patternFill>
      </fill>
    </dxf>
    <dxf>
      <font>
        <b/>
        <i val="0"/>
        <color rgb="FFFF0000"/>
      </font>
      <fill>
        <patternFill>
          <bgColor rgb="FFFFC000"/>
        </patternFill>
      </fill>
    </dxf>
    <dxf>
      <fill>
        <patternFill>
          <bgColor rgb="FFFFFF00"/>
        </patternFill>
      </fill>
    </dxf>
    <dxf>
      <fill>
        <patternFill>
          <bgColor rgb="FF00B050"/>
        </patternFill>
      </fill>
    </dxf>
    <dxf>
      <fill>
        <patternFill>
          <bgColor rgb="FF00B0F0"/>
        </patternFill>
      </fill>
    </dxf>
    <dxf>
      <fill>
        <patternFill>
          <bgColor rgb="FF0070C0"/>
        </patternFill>
      </fill>
    </dxf>
    <dxf>
      <fill>
        <patternFill>
          <bgColor rgb="FF92D050"/>
        </patternFill>
      </fill>
      <border/>
    </dxf>
    <dxf>
      <font>
        <b/>
        <i val="0"/>
        <color rgb="FFFF0000"/>
      </font>
      <fill>
        <patternFill>
          <bgColor rgb="FFFFC000"/>
        </patternFill>
      </fill>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6</xdr:row>
      <xdr:rowOff>0</xdr:rowOff>
    </xdr:from>
    <xdr:ext cx="8667750" cy="4543425"/>
    <xdr:sp>
      <xdr:nvSpPr>
        <xdr:cNvPr id="1" name="Textfeld 2"/>
        <xdr:cNvSpPr txBox="1">
          <a:spLocks noChangeArrowheads="1"/>
        </xdr:cNvSpPr>
      </xdr:nvSpPr>
      <xdr:spPr>
        <a:xfrm>
          <a:off x="0" y="2438400"/>
          <a:ext cx="8667750" cy="4543425"/>
        </a:xfrm>
        <a:prstGeom prst="rect">
          <a:avLst/>
        </a:prstGeom>
        <a:noFill/>
        <a:ln w="9525" cmpd="sng">
          <a:noFill/>
        </a:ln>
      </xdr:spPr>
      <xdr:txBody>
        <a:bodyPr vertOverflow="clip" wrap="square"/>
        <a:p>
          <a:pPr algn="l">
            <a:defRPr/>
          </a:pPr>
          <a:r>
            <a:rPr lang="en-US" cap="none" sz="1200" b="0" i="0" u="sng" baseline="0">
              <a:solidFill>
                <a:srgbClr val="000000"/>
              </a:solidFill>
              <a:latin typeface="Calibri"/>
              <a:ea typeface="Calibri"/>
              <a:cs typeface="Calibri"/>
            </a:rPr>
            <a:t>Diese Meldedatei übernimmt die grundlegene Struktur der Datei</a:t>
          </a:r>
          <a:r>
            <a:rPr lang="en-US" cap="none" sz="1200" b="0" i="0" u="sng" baseline="0">
              <a:solidFill>
                <a:srgbClr val="000000"/>
              </a:solidFill>
              <a:latin typeface="Calibri"/>
              <a:ea typeface="Calibri"/>
              <a:cs typeface="Calibri"/>
            </a:rPr>
            <a:t> von 2020 und führt einige Neuerungen ein:
</a:t>
          </a:r>
          <a:r>
            <a:rPr lang="en-US" cap="none" sz="5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Für den Feuerwaffenbereich Gewehr/Pistole finden sich in </a:t>
          </a:r>
          <a:r>
            <a:rPr lang="en-US" cap="none" sz="1200" b="1" i="0" u="none" baseline="0">
              <a:solidFill>
                <a:srgbClr val="000000"/>
              </a:solidFill>
              <a:latin typeface="Calibri"/>
              <a:ea typeface="Calibri"/>
              <a:cs typeface="Calibri"/>
            </a:rPr>
            <a:t>Reitern am unteren Rand des Arbeitsblattes</a:t>
          </a:r>
          <a:r>
            <a:rPr lang="en-US" cap="none" sz="1200" b="0" i="0" u="none" baseline="0">
              <a:solidFill>
                <a:srgbClr val="000000"/>
              </a:solidFill>
              <a:latin typeface="Calibri"/>
              <a:ea typeface="Calibri"/>
              <a:cs typeface="Calibri"/>
            </a:rPr>
            <a:t> die verschiedenen Wettkampf-Disziplinen. Dort besitzen die </a:t>
          </a:r>
          <a:r>
            <a:rPr lang="en-US" cap="none" sz="1200" b="1" i="0" u="none" baseline="0">
              <a:solidFill>
                <a:srgbClr val="000000"/>
              </a:solidFill>
              <a:latin typeface="Calibri"/>
              <a:ea typeface="Calibri"/>
              <a:cs typeface="Calibri"/>
            </a:rPr>
            <a:t>häufig gemeldeten Disziplinen</a:t>
          </a:r>
          <a:r>
            <a:rPr lang="en-US" cap="none" sz="1200" b="0" i="0" u="none" baseline="0">
              <a:solidFill>
                <a:srgbClr val="000000"/>
              </a:solidFill>
              <a:latin typeface="Calibri"/>
              <a:ea typeface="Calibri"/>
              <a:cs typeface="Calibri"/>
            </a:rPr>
            <a:t> jeweils ein </a:t>
          </a:r>
          <a:r>
            <a:rPr lang="en-US" cap="none" sz="1200" b="1" i="0" u="none" baseline="0">
              <a:solidFill>
                <a:srgbClr val="000000"/>
              </a:solidFill>
              <a:latin typeface="Calibri"/>
              <a:ea typeface="Calibri"/>
              <a:cs typeface="Calibri"/>
            </a:rPr>
            <a:t>eigenes Tabellenblatt</a:t>
          </a:r>
          <a:r>
            <a:rPr lang="en-US" cap="none" sz="1200" b="0" i="0" u="none" baseline="0">
              <a:solidFill>
                <a:srgbClr val="000000"/>
              </a:solidFill>
              <a:latin typeface="Calibri"/>
              <a:ea typeface="Calibri"/>
              <a:cs typeface="Calibri"/>
            </a:rPr>
            <a:t> in denen die Starter eingetragen werden.
</a:t>
          </a:r>
          <a:r>
            <a:rPr lang="en-US" cap="none" sz="5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Sollten Starter für Disziplinen gemeldet werden müssen, welche nicht als eigener Reiter aufgeführt sind, dann tragen sie diese Starter bitte im Tabellenblatt </a:t>
          </a:r>
          <a:r>
            <a:rPr lang="en-US" cap="none" sz="1200" b="1" i="0" u="none" baseline="0">
              <a:solidFill>
                <a:srgbClr val="000000"/>
              </a:solidFill>
              <a:latin typeface="Calibri"/>
              <a:ea typeface="Calibri"/>
              <a:cs typeface="Calibri"/>
            </a:rPr>
            <a:t>"Sonstige Disziplinen" </a:t>
          </a:r>
          <a:r>
            <a:rPr lang="en-US" cap="none" sz="1200" b="0" i="0" u="none" baseline="0">
              <a:solidFill>
                <a:srgbClr val="000000"/>
              </a:solidFill>
              <a:latin typeface="Calibri"/>
              <a:ea typeface="Calibri"/>
              <a:cs typeface="Calibri"/>
            </a:rPr>
            <a:t>mit der entsprechenden Kennzahl und Wettbewerbsklasse ein.
</a:t>
          </a:r>
          <a:r>
            <a:rPr lang="en-US" cap="none" sz="5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Auf</a:t>
          </a:r>
          <a:r>
            <a:rPr lang="en-US" cap="none" sz="1200" b="0" i="0" u="none" baseline="0">
              <a:solidFill>
                <a:srgbClr val="000000"/>
              </a:solidFill>
              <a:latin typeface="Calibri"/>
              <a:ea typeface="Calibri"/>
              <a:cs typeface="Calibri"/>
            </a:rPr>
            <a:t> den einzelnen Tabellenblättern finden sie eine vorgegebene Struktur, welche der oben aufgeführten Abbildung entspricht. 
</a:t>
          </a:r>
          <a:r>
            <a:rPr lang="en-US" cap="none" sz="1200" b="1" i="0" u="sng" baseline="0">
              <a:solidFill>
                <a:srgbClr val="000000"/>
              </a:solidFill>
              <a:latin typeface="Calibri"/>
              <a:ea typeface="Calibri"/>
              <a:cs typeface="Calibri"/>
            </a:rPr>
            <a:t>Hier tragen sie bitte ein: 
</a:t>
          </a:r>
          <a:r>
            <a:rPr lang="en-US" cap="none" sz="1200" b="0" i="0" u="none" baseline="0">
              <a:solidFill>
                <a:srgbClr val="000000"/>
              </a:solidFill>
              <a:latin typeface="Calibri"/>
              <a:ea typeface="Calibri"/>
              <a:cs typeface="Calibri"/>
            </a:rPr>
            <a:t>- </a:t>
          </a:r>
          <a:r>
            <a:rPr lang="en-US" cap="none" sz="1200" b="0" i="1" u="none" baseline="0">
              <a:solidFill>
                <a:srgbClr val="000000"/>
              </a:solidFill>
              <a:latin typeface="Calibri"/>
              <a:ea typeface="Calibri"/>
              <a:cs typeface="Calibri"/>
            </a:rPr>
            <a:t>Name &amp; Vorname sowie das Geschlecht 
</a:t>
          </a:r>
          <a:r>
            <a:rPr lang="en-US" cap="none" sz="1200" b="0" i="0" u="none" baseline="0">
              <a:solidFill>
                <a:srgbClr val="000000"/>
              </a:solidFill>
              <a:latin typeface="Calibri"/>
              <a:ea typeface="Calibri"/>
              <a:cs typeface="Calibri"/>
            </a:rPr>
            <a:t>- </a:t>
          </a:r>
          <a:r>
            <a:rPr lang="en-US" cap="none" sz="1200" b="0" i="1" u="none" baseline="0">
              <a:solidFill>
                <a:srgbClr val="000000"/>
              </a:solidFill>
              <a:latin typeface="Calibri"/>
              <a:ea typeface="Calibri"/>
              <a:cs typeface="Calibri"/>
            </a:rPr>
            <a:t>die Vereinsnummer des Starters
</a:t>
          </a:r>
          <a:r>
            <a:rPr lang="en-US" cap="none" sz="1200" b="0" i="1" u="none" baseline="0">
              <a:solidFill>
                <a:srgbClr val="000000"/>
              </a:solidFill>
              <a:latin typeface="Calibri"/>
              <a:ea typeface="Calibri"/>
              <a:cs typeface="Calibri"/>
            </a:rPr>
            <a:t>- das Meldeergebnis der ausgetragenen Vereinsmeisterschaft in dieser Disziplin
</a:t>
          </a:r>
          <a:r>
            <a:rPr lang="en-US" cap="none" sz="1200" b="0" i="1" u="none" baseline="0">
              <a:solidFill>
                <a:srgbClr val="000000"/>
              </a:solidFill>
              <a:latin typeface="Calibri"/>
              <a:ea typeface="Calibri"/>
              <a:cs typeface="Calibri"/>
            </a:rPr>
            <a:t>- das Geburtsdatum des Starters (im Format TT.MM. und getrennt davon in einer extra Zelle das Geburtsjahr im Format JJJJ)
</a:t>
          </a:r>
          <a:r>
            <a:rPr lang="en-US" cap="none" sz="1200" b="0" i="1" u="none" baseline="0">
              <a:solidFill>
                <a:srgbClr val="000000"/>
              </a:solidFill>
              <a:latin typeface="Calibri"/>
              <a:ea typeface="Calibri"/>
              <a:cs typeface="Calibri"/>
            </a:rPr>
            <a:t>- die vollständige Mitgliedsnummer des Starters im Format 35xxxXXXX
</a:t>
          </a:r>
          <a:r>
            <a:rPr lang="en-US" cap="none" sz="1200" b="0" i="1" u="none" baseline="0">
              <a:solidFill>
                <a:srgbClr val="000000"/>
              </a:solidFill>
              <a:latin typeface="Calibri"/>
              <a:ea typeface="Calibri"/>
              <a:cs typeface="Calibri"/>
            </a:rPr>
            <a:t>- die Zuordnung als Mannschaftsschützen oder Einzelschützen durch eintragen der entsprechenden Informationen in die Zellen
</a:t>
          </a:r>
          <a:r>
            <a:rPr lang="en-US" cap="none" sz="1200" b="0" i="1" u="none" baseline="0">
              <a:solidFill>
                <a:srgbClr val="000000"/>
              </a:solidFill>
              <a:latin typeface="Calibri"/>
              <a:ea typeface="Calibri"/>
              <a:cs typeface="Calibri"/>
            </a:rPr>
            <a:t>- etwaige Bemerkungen zum Starter (Breitensport, Behindertensportler mit Klasse, Terminwünsche und/oder Sonstiges)
</a:t>
          </a:r>
          <a:r>
            <a:rPr lang="en-US" cap="none" sz="500" b="0" i="1"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Die grau hinterlegten Zellen </a:t>
          </a:r>
          <a:r>
            <a:rPr lang="en-US" cap="none" sz="1200" b="1" i="0" u="none" baseline="0">
              <a:solidFill>
                <a:srgbClr val="000000"/>
              </a:solidFill>
              <a:latin typeface="Calibri"/>
              <a:ea typeface="Calibri"/>
              <a:cs typeface="Calibri"/>
            </a:rPr>
            <a:t>"Kennzahl", "Klasse" und "Vereinsname" sind zur Bearbeitung gesperrt </a:t>
          </a:r>
          <a:r>
            <a:rPr lang="en-US" cap="none" sz="1200" b="0" i="0" u="none" baseline="0">
              <a:solidFill>
                <a:srgbClr val="000000"/>
              </a:solidFill>
              <a:latin typeface="Calibri"/>
              <a:ea typeface="Calibri"/>
              <a:cs typeface="Calibri"/>
            </a:rPr>
            <a:t>und können von Ihnen nicht geändert werden. Diese Felder sind für weitere Datenstrukturen und -verknüpfungen unerlässlich und ermöglichen ein halbwegs automatisiertes Ausfüllen dieser Meldedatei.
</a:t>
          </a:r>
          <a:r>
            <a:rPr lang="en-US" cap="none" sz="5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Auf der </a:t>
          </a:r>
          <a:r>
            <a:rPr lang="en-US" cap="none" sz="1200" b="1" i="0" u="none" baseline="0">
              <a:solidFill>
                <a:srgbClr val="000000"/>
              </a:solidFill>
              <a:latin typeface="Calibri"/>
              <a:ea typeface="Calibri"/>
              <a:cs typeface="Calibri"/>
            </a:rPr>
            <a:t>rechten Seite dieses Tabellenblattes </a:t>
          </a:r>
          <a:r>
            <a:rPr lang="en-US" cap="none" sz="1200" b="0" i="0" u="none" baseline="0">
              <a:solidFill>
                <a:srgbClr val="000000"/>
              </a:solidFill>
              <a:latin typeface="Calibri"/>
              <a:ea typeface="Calibri"/>
              <a:cs typeface="Calibri"/>
            </a:rPr>
            <a:t>finden sie einen Platz für </a:t>
          </a:r>
          <a:r>
            <a:rPr lang="en-US" cap="none" sz="1200" b="1" i="0" u="none" baseline="0">
              <a:solidFill>
                <a:srgbClr val="000000"/>
              </a:solidFill>
              <a:latin typeface="Calibri"/>
              <a:ea typeface="Calibri"/>
              <a:cs typeface="Calibri"/>
            </a:rPr>
            <a:t>sonstige Anmerkungen</a:t>
          </a:r>
          <a:r>
            <a:rPr lang="en-US" cap="none" sz="1200" b="0" i="0" u="none" baseline="0">
              <a:solidFill>
                <a:srgbClr val="000000"/>
              </a:solidFill>
              <a:latin typeface="Calibri"/>
              <a:ea typeface="Calibri"/>
              <a:cs typeface="Calibri"/>
            </a:rPr>
            <a:t> sowie eine Übersicht über die Anzahl der von ihnen gemeldeten Starter in den einzelnen Disziplinen zur schnellen Überprüfung ihrer Daten.
</a:t>
          </a:r>
          <a:r>
            <a:rPr lang="en-US" cap="none" sz="1200" b="0" i="0" u="none" baseline="0">
              <a:solidFill>
                <a:srgbClr val="000000"/>
              </a:solidFill>
              <a:latin typeface="Calibri"/>
              <a:ea typeface="Calibri"/>
              <a:cs typeface="Calibri"/>
            </a:rPr>
            <a:t>Dort finden sie auch eine Abfrage ob sie für eine bestimmte Disziplin eine Aufsicht stellen müssen und bei Bedarf ein Feld für die Meldung dieser Aufsichten.</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eldedatei%20Luftdruck%20KM2022%20-%2035xx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rklärung"/>
      <sheetName val="1.10 Luftgewehr"/>
      <sheetName val="1.11 Luftgewehr Auflage"/>
      <sheetName val="1.19 Luftgewehr sitzend Auflage"/>
      <sheetName val="1.20 Luftgewehr 3-Stellung"/>
      <sheetName val="2.10 Luftpistole"/>
      <sheetName val="2.11 Luftpistole Auflage"/>
      <sheetName val="2.18 LP Standard"/>
      <sheetName val="Sonstige Disziplinen"/>
      <sheetName val="Daten"/>
    </sheetNames>
    <sheetDataSet>
      <sheetData sheetId="9">
        <row r="2">
          <cell r="A2">
            <v>35001</v>
          </cell>
          <cell r="B2" t="str">
            <v>SV Barbis</v>
          </cell>
        </row>
        <row r="3">
          <cell r="A3">
            <v>35002</v>
          </cell>
          <cell r="B3" t="str">
            <v>nicht vergeben</v>
          </cell>
          <cell r="D3">
            <v>1900</v>
          </cell>
          <cell r="E3">
            <v>16</v>
          </cell>
          <cell r="F3">
            <v>1900</v>
          </cell>
          <cell r="G3">
            <v>17</v>
          </cell>
        </row>
        <row r="4">
          <cell r="A4">
            <v>35003</v>
          </cell>
          <cell r="B4" t="str">
            <v>Braunlager SGes.</v>
          </cell>
          <cell r="D4">
            <v>1901</v>
          </cell>
          <cell r="E4">
            <v>16</v>
          </cell>
          <cell r="F4">
            <v>1901</v>
          </cell>
          <cell r="G4">
            <v>17</v>
          </cell>
        </row>
        <row r="5">
          <cell r="A5">
            <v>35004</v>
          </cell>
          <cell r="B5" t="str">
            <v>SV Brochthausen</v>
          </cell>
          <cell r="D5">
            <v>1902</v>
          </cell>
          <cell r="E5">
            <v>16</v>
          </cell>
          <cell r="F5">
            <v>1902</v>
          </cell>
          <cell r="G5">
            <v>17</v>
          </cell>
        </row>
        <row r="6">
          <cell r="A6">
            <v>35005</v>
          </cell>
          <cell r="B6" t="str">
            <v>SG Duderstadt</v>
          </cell>
          <cell r="D6">
            <v>1903</v>
          </cell>
          <cell r="E6">
            <v>16</v>
          </cell>
          <cell r="F6">
            <v>1903</v>
          </cell>
          <cell r="G6">
            <v>17</v>
          </cell>
        </row>
        <row r="7">
          <cell r="A7">
            <v>35006</v>
          </cell>
          <cell r="B7" t="str">
            <v>BSG Bad Lauterberg</v>
          </cell>
          <cell r="D7">
            <v>1904</v>
          </cell>
          <cell r="E7">
            <v>16</v>
          </cell>
          <cell r="F7">
            <v>1904</v>
          </cell>
          <cell r="G7">
            <v>17</v>
          </cell>
        </row>
        <row r="8">
          <cell r="A8">
            <v>35007</v>
          </cell>
          <cell r="B8" t="str">
            <v>SV Fuhrbach</v>
          </cell>
          <cell r="D8">
            <v>1905</v>
          </cell>
          <cell r="E8">
            <v>16</v>
          </cell>
          <cell r="F8">
            <v>1905</v>
          </cell>
          <cell r="G8">
            <v>17</v>
          </cell>
        </row>
        <row r="9">
          <cell r="A9">
            <v>35008</v>
          </cell>
          <cell r="B9" t="str">
            <v>SV Gerblingerode</v>
          </cell>
          <cell r="D9">
            <v>1906</v>
          </cell>
          <cell r="E9">
            <v>16</v>
          </cell>
          <cell r="F9">
            <v>1906</v>
          </cell>
          <cell r="G9">
            <v>17</v>
          </cell>
        </row>
        <row r="10">
          <cell r="A10">
            <v>35009</v>
          </cell>
          <cell r="B10" t="str">
            <v>SB Gieboldehausen</v>
          </cell>
          <cell r="D10">
            <v>1907</v>
          </cell>
          <cell r="E10">
            <v>16</v>
          </cell>
          <cell r="F10">
            <v>1907</v>
          </cell>
          <cell r="G10">
            <v>17</v>
          </cell>
        </row>
        <row r="11">
          <cell r="A11">
            <v>35010</v>
          </cell>
          <cell r="B11" t="str">
            <v>SG Gieboldehausen</v>
          </cell>
          <cell r="D11">
            <v>1908</v>
          </cell>
          <cell r="E11">
            <v>16</v>
          </cell>
          <cell r="F11">
            <v>1908</v>
          </cell>
          <cell r="G11">
            <v>17</v>
          </cell>
        </row>
        <row r="12">
          <cell r="A12">
            <v>35011</v>
          </cell>
          <cell r="B12" t="str">
            <v>Herzberger SG</v>
          </cell>
          <cell r="D12">
            <v>1909</v>
          </cell>
          <cell r="E12">
            <v>16</v>
          </cell>
          <cell r="F12">
            <v>1909</v>
          </cell>
          <cell r="G12">
            <v>17</v>
          </cell>
        </row>
        <row r="13">
          <cell r="A13">
            <v>35012</v>
          </cell>
          <cell r="B13" t="str">
            <v>SG Hilkerode</v>
          </cell>
          <cell r="D13">
            <v>1910</v>
          </cell>
          <cell r="E13">
            <v>16</v>
          </cell>
          <cell r="F13">
            <v>1910</v>
          </cell>
          <cell r="G13">
            <v>17</v>
          </cell>
        </row>
        <row r="14">
          <cell r="A14">
            <v>35013</v>
          </cell>
          <cell r="B14" t="str">
            <v>SK Krebeck</v>
          </cell>
          <cell r="D14">
            <v>1911</v>
          </cell>
          <cell r="E14">
            <v>16</v>
          </cell>
          <cell r="F14">
            <v>1911</v>
          </cell>
          <cell r="G14">
            <v>17</v>
          </cell>
        </row>
        <row r="15">
          <cell r="A15">
            <v>35014</v>
          </cell>
          <cell r="B15" t="str">
            <v>SV Hohegeiß</v>
          </cell>
          <cell r="D15">
            <v>1912</v>
          </cell>
          <cell r="E15">
            <v>16</v>
          </cell>
          <cell r="F15">
            <v>1912</v>
          </cell>
          <cell r="G15">
            <v>17</v>
          </cell>
        </row>
        <row r="16">
          <cell r="A16">
            <v>35015</v>
          </cell>
          <cell r="B16" t="str">
            <v>SGes. Bad Lauterberg</v>
          </cell>
          <cell r="D16">
            <v>1913</v>
          </cell>
          <cell r="E16">
            <v>16</v>
          </cell>
          <cell r="F16">
            <v>1913</v>
          </cell>
          <cell r="G16">
            <v>17</v>
          </cell>
        </row>
        <row r="17">
          <cell r="A17">
            <v>35016</v>
          </cell>
          <cell r="B17" t="str">
            <v>SB Nesselröden</v>
          </cell>
          <cell r="D17">
            <v>1914</v>
          </cell>
          <cell r="E17">
            <v>16</v>
          </cell>
          <cell r="F17">
            <v>1914</v>
          </cell>
          <cell r="G17">
            <v>17</v>
          </cell>
        </row>
        <row r="18">
          <cell r="A18">
            <v>35017</v>
          </cell>
          <cell r="B18" t="str">
            <v>SV Neuhof</v>
          </cell>
          <cell r="D18">
            <v>1915</v>
          </cell>
          <cell r="E18">
            <v>16</v>
          </cell>
          <cell r="F18">
            <v>1915</v>
          </cell>
          <cell r="G18">
            <v>17</v>
          </cell>
        </row>
        <row r="19">
          <cell r="A19">
            <v>35018</v>
          </cell>
          <cell r="B19" t="str">
            <v>SV Osterhagen</v>
          </cell>
          <cell r="D19">
            <v>1916</v>
          </cell>
          <cell r="E19">
            <v>16</v>
          </cell>
          <cell r="F19">
            <v>1916</v>
          </cell>
          <cell r="G19">
            <v>17</v>
          </cell>
        </row>
        <row r="20">
          <cell r="A20">
            <v>35019</v>
          </cell>
          <cell r="B20" t="str">
            <v>SGes. Pöhlde</v>
          </cell>
          <cell r="D20">
            <v>1917</v>
          </cell>
          <cell r="E20">
            <v>16</v>
          </cell>
          <cell r="F20">
            <v>1917</v>
          </cell>
          <cell r="G20">
            <v>17</v>
          </cell>
        </row>
        <row r="21">
          <cell r="A21">
            <v>35020</v>
          </cell>
          <cell r="B21" t="str">
            <v>SG Rhumspringe</v>
          </cell>
          <cell r="D21">
            <v>1918</v>
          </cell>
          <cell r="E21">
            <v>16</v>
          </cell>
          <cell r="F21">
            <v>1918</v>
          </cell>
          <cell r="G21">
            <v>17</v>
          </cell>
        </row>
        <row r="22">
          <cell r="A22">
            <v>35021</v>
          </cell>
          <cell r="B22" t="str">
            <v>SV Rollshausen</v>
          </cell>
          <cell r="D22">
            <v>1919</v>
          </cell>
          <cell r="E22">
            <v>16</v>
          </cell>
          <cell r="F22">
            <v>1919</v>
          </cell>
          <cell r="G22">
            <v>17</v>
          </cell>
        </row>
        <row r="23">
          <cell r="A23">
            <v>35022</v>
          </cell>
          <cell r="B23" t="str">
            <v>Rosenthaler BSC</v>
          </cell>
          <cell r="D23">
            <v>1920</v>
          </cell>
          <cell r="E23">
            <v>16</v>
          </cell>
          <cell r="F23">
            <v>1920</v>
          </cell>
          <cell r="G23">
            <v>17</v>
          </cell>
        </row>
        <row r="24">
          <cell r="A24">
            <v>35023</v>
          </cell>
          <cell r="B24" t="str">
            <v>nicht vergeben</v>
          </cell>
          <cell r="D24">
            <v>1921</v>
          </cell>
          <cell r="E24">
            <v>16</v>
          </cell>
          <cell r="F24">
            <v>1921</v>
          </cell>
          <cell r="G24">
            <v>17</v>
          </cell>
        </row>
        <row r="25">
          <cell r="A25">
            <v>35024</v>
          </cell>
          <cell r="B25" t="str">
            <v>SG Bad Sachsa</v>
          </cell>
          <cell r="D25">
            <v>1922</v>
          </cell>
          <cell r="E25">
            <v>16</v>
          </cell>
          <cell r="F25">
            <v>1922</v>
          </cell>
          <cell r="G25">
            <v>17</v>
          </cell>
        </row>
        <row r="26">
          <cell r="A26">
            <v>35025</v>
          </cell>
          <cell r="B26" t="str">
            <v>SG Scharzfeld</v>
          </cell>
          <cell r="D26">
            <v>1923</v>
          </cell>
          <cell r="E26">
            <v>16</v>
          </cell>
          <cell r="F26">
            <v>1923</v>
          </cell>
          <cell r="G26">
            <v>17</v>
          </cell>
        </row>
        <row r="27">
          <cell r="A27">
            <v>35026</v>
          </cell>
          <cell r="B27" t="str">
            <v>SV Seulingen</v>
          </cell>
          <cell r="D27">
            <v>1924</v>
          </cell>
          <cell r="E27">
            <v>16</v>
          </cell>
          <cell r="F27">
            <v>1924</v>
          </cell>
          <cell r="G27">
            <v>17</v>
          </cell>
        </row>
        <row r="28">
          <cell r="A28">
            <v>35027</v>
          </cell>
          <cell r="B28" t="str">
            <v>SV Sieber</v>
          </cell>
          <cell r="D28">
            <v>1925</v>
          </cell>
          <cell r="E28">
            <v>16</v>
          </cell>
          <cell r="F28">
            <v>1925</v>
          </cell>
          <cell r="G28">
            <v>17</v>
          </cell>
        </row>
        <row r="29">
          <cell r="A29">
            <v>35028</v>
          </cell>
          <cell r="B29" t="str">
            <v>SG Steina</v>
          </cell>
          <cell r="D29">
            <v>1926</v>
          </cell>
          <cell r="E29">
            <v>16</v>
          </cell>
          <cell r="F29">
            <v>1926</v>
          </cell>
          <cell r="G29">
            <v>17</v>
          </cell>
        </row>
        <row r="30">
          <cell r="A30">
            <v>35029</v>
          </cell>
          <cell r="B30" t="str">
            <v>SuS Tettenborn</v>
          </cell>
          <cell r="D30">
            <v>1927</v>
          </cell>
          <cell r="E30">
            <v>16</v>
          </cell>
          <cell r="F30">
            <v>1927</v>
          </cell>
          <cell r="G30">
            <v>17</v>
          </cell>
        </row>
        <row r="31">
          <cell r="A31">
            <v>35030</v>
          </cell>
          <cell r="B31" t="str">
            <v>SV Tettenborn</v>
          </cell>
          <cell r="D31">
            <v>1928</v>
          </cell>
          <cell r="E31">
            <v>16</v>
          </cell>
          <cell r="F31">
            <v>1928</v>
          </cell>
          <cell r="G31">
            <v>17</v>
          </cell>
        </row>
        <row r="32">
          <cell r="A32">
            <v>35031</v>
          </cell>
          <cell r="B32" t="str">
            <v>SG Walkenried</v>
          </cell>
          <cell r="D32">
            <v>1929</v>
          </cell>
          <cell r="E32">
            <v>16</v>
          </cell>
          <cell r="F32">
            <v>1929</v>
          </cell>
          <cell r="G32">
            <v>17</v>
          </cell>
        </row>
        <row r="33">
          <cell r="A33">
            <v>35032</v>
          </cell>
          <cell r="B33" t="str">
            <v>SV Westerode</v>
          </cell>
          <cell r="D33">
            <v>1930</v>
          </cell>
          <cell r="E33">
            <v>16</v>
          </cell>
          <cell r="F33">
            <v>1930</v>
          </cell>
          <cell r="G33">
            <v>17</v>
          </cell>
        </row>
        <row r="34">
          <cell r="A34">
            <v>35033</v>
          </cell>
          <cell r="B34" t="str">
            <v>Wiedaer SG</v>
          </cell>
          <cell r="D34">
            <v>1931</v>
          </cell>
          <cell r="E34">
            <v>16</v>
          </cell>
          <cell r="F34">
            <v>1931</v>
          </cell>
          <cell r="G34">
            <v>17</v>
          </cell>
        </row>
        <row r="35">
          <cell r="A35">
            <v>35034</v>
          </cell>
          <cell r="B35" t="str">
            <v>SSV Wulften</v>
          </cell>
          <cell r="D35">
            <v>1932</v>
          </cell>
          <cell r="E35">
            <v>16</v>
          </cell>
          <cell r="F35">
            <v>1932</v>
          </cell>
          <cell r="G35">
            <v>17</v>
          </cell>
        </row>
        <row r="36">
          <cell r="A36">
            <v>35035</v>
          </cell>
          <cell r="B36" t="str">
            <v>SG Zorge</v>
          </cell>
          <cell r="D36">
            <v>1933</v>
          </cell>
          <cell r="E36">
            <v>16</v>
          </cell>
          <cell r="F36">
            <v>1933</v>
          </cell>
          <cell r="G36">
            <v>17</v>
          </cell>
        </row>
        <row r="37">
          <cell r="A37">
            <v>35036</v>
          </cell>
          <cell r="B37" t="str">
            <v>SG Bodensee</v>
          </cell>
          <cell r="D37">
            <v>1934</v>
          </cell>
          <cell r="E37">
            <v>16</v>
          </cell>
          <cell r="F37">
            <v>1934</v>
          </cell>
          <cell r="G37">
            <v>17</v>
          </cell>
        </row>
        <row r="38">
          <cell r="A38">
            <v>35037</v>
          </cell>
          <cell r="B38" t="str">
            <v>WTV Nesselröden</v>
          </cell>
          <cell r="D38">
            <v>1935</v>
          </cell>
          <cell r="E38">
            <v>16</v>
          </cell>
          <cell r="F38">
            <v>1935</v>
          </cell>
          <cell r="G38">
            <v>17</v>
          </cell>
        </row>
        <row r="39">
          <cell r="A39">
            <v>35038</v>
          </cell>
          <cell r="B39" t="str">
            <v>GSV Wollbrandshsn.</v>
          </cell>
          <cell r="D39">
            <v>1936</v>
          </cell>
          <cell r="E39">
            <v>16</v>
          </cell>
          <cell r="F39">
            <v>1936</v>
          </cell>
          <cell r="G39">
            <v>17</v>
          </cell>
        </row>
        <row r="40">
          <cell r="A40">
            <v>35039</v>
          </cell>
          <cell r="B40" t="str">
            <v>GP Herzberg</v>
          </cell>
          <cell r="D40">
            <v>1937</v>
          </cell>
          <cell r="E40">
            <v>16</v>
          </cell>
          <cell r="F40">
            <v>1937</v>
          </cell>
          <cell r="G40">
            <v>17</v>
          </cell>
        </row>
        <row r="41">
          <cell r="A41">
            <v>35040</v>
          </cell>
          <cell r="B41" t="str">
            <v>SV Seeburg</v>
          </cell>
          <cell r="D41">
            <v>1938</v>
          </cell>
          <cell r="E41">
            <v>16</v>
          </cell>
          <cell r="F41">
            <v>1938</v>
          </cell>
          <cell r="G41">
            <v>17</v>
          </cell>
        </row>
        <row r="42">
          <cell r="A42">
            <v>35041</v>
          </cell>
          <cell r="B42" t="str">
            <v>nicht vergeben</v>
          </cell>
          <cell r="D42">
            <v>1939</v>
          </cell>
          <cell r="E42">
            <v>16</v>
          </cell>
          <cell r="F42">
            <v>1939</v>
          </cell>
          <cell r="G42">
            <v>17</v>
          </cell>
        </row>
        <row r="43">
          <cell r="A43">
            <v>35042</v>
          </cell>
          <cell r="B43" t="str">
            <v>SSC Gieboldehausen</v>
          </cell>
          <cell r="D43">
            <v>1940</v>
          </cell>
          <cell r="E43">
            <v>16</v>
          </cell>
          <cell r="F43">
            <v>1940</v>
          </cell>
          <cell r="G43">
            <v>17</v>
          </cell>
        </row>
        <row r="44">
          <cell r="A44">
            <v>35043</v>
          </cell>
          <cell r="B44" t="str">
            <v>Schützenkapelle Steina</v>
          </cell>
          <cell r="D44">
            <v>1941</v>
          </cell>
          <cell r="E44">
            <v>16</v>
          </cell>
          <cell r="F44">
            <v>1941</v>
          </cell>
          <cell r="G44">
            <v>17</v>
          </cell>
        </row>
        <row r="45">
          <cell r="A45">
            <v>35044</v>
          </cell>
          <cell r="B45" t="str">
            <v>TSV Renshausen</v>
          </cell>
          <cell r="D45">
            <v>1942</v>
          </cell>
          <cell r="E45">
            <v>16</v>
          </cell>
          <cell r="F45">
            <v>1942</v>
          </cell>
          <cell r="G45">
            <v>17</v>
          </cell>
        </row>
        <row r="46">
          <cell r="A46">
            <v>35045</v>
          </cell>
          <cell r="B46" t="str">
            <v>TV Walkenried</v>
          </cell>
          <cell r="D46">
            <v>1943</v>
          </cell>
          <cell r="E46">
            <v>16</v>
          </cell>
          <cell r="F46">
            <v>1943</v>
          </cell>
          <cell r="G46">
            <v>17</v>
          </cell>
        </row>
        <row r="47">
          <cell r="D47">
            <v>1944</v>
          </cell>
          <cell r="E47">
            <v>16</v>
          </cell>
          <cell r="F47">
            <v>1944</v>
          </cell>
          <cell r="G47">
            <v>17</v>
          </cell>
        </row>
        <row r="48">
          <cell r="D48">
            <v>1945</v>
          </cell>
          <cell r="E48">
            <v>16</v>
          </cell>
          <cell r="F48">
            <v>1945</v>
          </cell>
          <cell r="G48">
            <v>17</v>
          </cell>
        </row>
        <row r="49">
          <cell r="D49">
            <v>1946</v>
          </cell>
          <cell r="E49">
            <v>16</v>
          </cell>
          <cell r="F49">
            <v>1946</v>
          </cell>
          <cell r="G49">
            <v>17</v>
          </cell>
        </row>
        <row r="50">
          <cell r="D50">
            <v>1947</v>
          </cell>
          <cell r="E50">
            <v>16</v>
          </cell>
          <cell r="F50">
            <v>1947</v>
          </cell>
          <cell r="G50">
            <v>17</v>
          </cell>
        </row>
        <row r="51">
          <cell r="D51">
            <v>1948</v>
          </cell>
          <cell r="E51">
            <v>16</v>
          </cell>
          <cell r="F51">
            <v>1948</v>
          </cell>
          <cell r="G51">
            <v>17</v>
          </cell>
        </row>
        <row r="52">
          <cell r="D52">
            <v>1949</v>
          </cell>
          <cell r="E52">
            <v>16</v>
          </cell>
          <cell r="F52">
            <v>1949</v>
          </cell>
          <cell r="G52">
            <v>17</v>
          </cell>
        </row>
        <row r="53">
          <cell r="D53">
            <v>1950</v>
          </cell>
          <cell r="E53">
            <v>16</v>
          </cell>
          <cell r="F53">
            <v>1950</v>
          </cell>
          <cell r="G53">
            <v>17</v>
          </cell>
        </row>
        <row r="54">
          <cell r="D54">
            <v>1951</v>
          </cell>
          <cell r="E54">
            <v>16</v>
          </cell>
          <cell r="F54">
            <v>1951</v>
          </cell>
          <cell r="G54">
            <v>17</v>
          </cell>
        </row>
        <row r="55">
          <cell r="D55">
            <v>1952</v>
          </cell>
          <cell r="E55">
            <v>16</v>
          </cell>
          <cell r="F55">
            <v>1952</v>
          </cell>
          <cell r="G55">
            <v>17</v>
          </cell>
        </row>
        <row r="56">
          <cell r="D56">
            <v>1953</v>
          </cell>
          <cell r="E56">
            <v>16</v>
          </cell>
          <cell r="F56">
            <v>1953</v>
          </cell>
          <cell r="G56">
            <v>17</v>
          </cell>
        </row>
        <row r="57">
          <cell r="D57">
            <v>1954</v>
          </cell>
          <cell r="E57">
            <v>16</v>
          </cell>
          <cell r="F57">
            <v>1954</v>
          </cell>
          <cell r="G57">
            <v>17</v>
          </cell>
        </row>
        <row r="58">
          <cell r="D58">
            <v>1955</v>
          </cell>
          <cell r="E58">
            <v>16</v>
          </cell>
          <cell r="F58">
            <v>1955</v>
          </cell>
          <cell r="G58">
            <v>17</v>
          </cell>
        </row>
        <row r="59">
          <cell r="D59">
            <v>1956</v>
          </cell>
          <cell r="E59">
            <v>16</v>
          </cell>
          <cell r="F59">
            <v>1956</v>
          </cell>
          <cell r="G59">
            <v>17</v>
          </cell>
        </row>
        <row r="60">
          <cell r="D60">
            <v>1957</v>
          </cell>
          <cell r="E60">
            <v>16</v>
          </cell>
          <cell r="F60">
            <v>1957</v>
          </cell>
          <cell r="G60">
            <v>17</v>
          </cell>
        </row>
        <row r="61">
          <cell r="D61">
            <v>1958</v>
          </cell>
          <cell r="E61">
            <v>16</v>
          </cell>
          <cell r="F61">
            <v>1958</v>
          </cell>
          <cell r="G61">
            <v>17</v>
          </cell>
        </row>
        <row r="62">
          <cell r="D62">
            <v>1959</v>
          </cell>
          <cell r="E62">
            <v>16</v>
          </cell>
          <cell r="F62">
            <v>1959</v>
          </cell>
          <cell r="G62">
            <v>17</v>
          </cell>
        </row>
        <row r="63">
          <cell r="D63">
            <v>1960</v>
          </cell>
          <cell r="E63">
            <v>16</v>
          </cell>
          <cell r="F63">
            <v>1960</v>
          </cell>
          <cell r="G63">
            <v>17</v>
          </cell>
        </row>
        <row r="64">
          <cell r="D64">
            <v>1961</v>
          </cell>
          <cell r="E64">
            <v>16</v>
          </cell>
          <cell r="F64">
            <v>1961</v>
          </cell>
          <cell r="G64">
            <v>17</v>
          </cell>
        </row>
        <row r="65">
          <cell r="D65">
            <v>1962</v>
          </cell>
          <cell r="E65">
            <v>14</v>
          </cell>
          <cell r="F65">
            <v>1962</v>
          </cell>
          <cell r="G65">
            <v>15</v>
          </cell>
        </row>
        <row r="66">
          <cell r="D66">
            <v>1963</v>
          </cell>
          <cell r="E66">
            <v>14</v>
          </cell>
          <cell r="F66">
            <v>1963</v>
          </cell>
          <cell r="G66">
            <v>15</v>
          </cell>
        </row>
        <row r="67">
          <cell r="D67">
            <v>1964</v>
          </cell>
          <cell r="E67">
            <v>14</v>
          </cell>
          <cell r="F67">
            <v>1964</v>
          </cell>
          <cell r="G67">
            <v>15</v>
          </cell>
        </row>
        <row r="68">
          <cell r="D68">
            <v>1965</v>
          </cell>
          <cell r="E68">
            <v>14</v>
          </cell>
          <cell r="F68">
            <v>1965</v>
          </cell>
          <cell r="G68">
            <v>15</v>
          </cell>
        </row>
        <row r="69">
          <cell r="D69">
            <v>1966</v>
          </cell>
          <cell r="E69">
            <v>14</v>
          </cell>
          <cell r="F69">
            <v>1966</v>
          </cell>
          <cell r="G69">
            <v>15</v>
          </cell>
        </row>
        <row r="70">
          <cell r="D70">
            <v>1967</v>
          </cell>
          <cell r="E70">
            <v>14</v>
          </cell>
          <cell r="F70">
            <v>1967</v>
          </cell>
          <cell r="G70">
            <v>15</v>
          </cell>
        </row>
        <row r="71">
          <cell r="D71">
            <v>1968</v>
          </cell>
          <cell r="E71">
            <v>14</v>
          </cell>
          <cell r="F71">
            <v>1968</v>
          </cell>
          <cell r="G71">
            <v>15</v>
          </cell>
        </row>
        <row r="72">
          <cell r="D72">
            <v>1969</v>
          </cell>
          <cell r="E72">
            <v>14</v>
          </cell>
          <cell r="F72">
            <v>1969</v>
          </cell>
          <cell r="G72">
            <v>15</v>
          </cell>
        </row>
        <row r="73">
          <cell r="D73">
            <v>1970</v>
          </cell>
          <cell r="E73">
            <v>14</v>
          </cell>
          <cell r="F73">
            <v>1970</v>
          </cell>
          <cell r="G73">
            <v>15</v>
          </cell>
        </row>
        <row r="74">
          <cell r="D74">
            <v>1971</v>
          </cell>
          <cell r="E74">
            <v>14</v>
          </cell>
          <cell r="F74">
            <v>1971</v>
          </cell>
          <cell r="G74">
            <v>15</v>
          </cell>
        </row>
        <row r="75">
          <cell r="D75">
            <v>1972</v>
          </cell>
          <cell r="E75">
            <v>12</v>
          </cell>
          <cell r="F75">
            <v>1972</v>
          </cell>
          <cell r="G75">
            <v>13</v>
          </cell>
        </row>
        <row r="76">
          <cell r="D76">
            <v>1973</v>
          </cell>
          <cell r="E76">
            <v>12</v>
          </cell>
          <cell r="F76">
            <v>1973</v>
          </cell>
          <cell r="G76">
            <v>13</v>
          </cell>
        </row>
        <row r="77">
          <cell r="D77">
            <v>1974</v>
          </cell>
          <cell r="E77">
            <v>12</v>
          </cell>
          <cell r="F77">
            <v>1974</v>
          </cell>
          <cell r="G77">
            <v>13</v>
          </cell>
        </row>
        <row r="78">
          <cell r="D78">
            <v>1975</v>
          </cell>
          <cell r="E78">
            <v>12</v>
          </cell>
          <cell r="F78">
            <v>1975</v>
          </cell>
          <cell r="G78">
            <v>13</v>
          </cell>
        </row>
        <row r="79">
          <cell r="D79">
            <v>1976</v>
          </cell>
          <cell r="E79">
            <v>12</v>
          </cell>
          <cell r="F79">
            <v>1976</v>
          </cell>
          <cell r="G79">
            <v>13</v>
          </cell>
        </row>
        <row r="80">
          <cell r="D80">
            <v>1977</v>
          </cell>
          <cell r="E80">
            <v>12</v>
          </cell>
          <cell r="F80">
            <v>1977</v>
          </cell>
          <cell r="G80">
            <v>13</v>
          </cell>
        </row>
        <row r="81">
          <cell r="D81">
            <v>1978</v>
          </cell>
          <cell r="E81">
            <v>12</v>
          </cell>
          <cell r="F81">
            <v>1978</v>
          </cell>
          <cell r="G81">
            <v>13</v>
          </cell>
        </row>
        <row r="82">
          <cell r="D82">
            <v>1979</v>
          </cell>
          <cell r="E82">
            <v>12</v>
          </cell>
          <cell r="F82">
            <v>1979</v>
          </cell>
          <cell r="G82">
            <v>13</v>
          </cell>
        </row>
        <row r="83">
          <cell r="D83">
            <v>1980</v>
          </cell>
          <cell r="E83">
            <v>12</v>
          </cell>
          <cell r="F83">
            <v>1980</v>
          </cell>
          <cell r="G83">
            <v>13</v>
          </cell>
        </row>
        <row r="84">
          <cell r="D84">
            <v>1981</v>
          </cell>
          <cell r="E84">
            <v>12</v>
          </cell>
          <cell r="F84">
            <v>1981</v>
          </cell>
          <cell r="G84">
            <v>13</v>
          </cell>
        </row>
        <row r="85">
          <cell r="D85">
            <v>1982</v>
          </cell>
          <cell r="E85">
            <v>10</v>
          </cell>
          <cell r="F85">
            <v>1982</v>
          </cell>
          <cell r="G85">
            <v>11</v>
          </cell>
        </row>
        <row r="86">
          <cell r="D86">
            <v>1983</v>
          </cell>
          <cell r="E86">
            <v>10</v>
          </cell>
          <cell r="F86">
            <v>1983</v>
          </cell>
          <cell r="G86">
            <v>11</v>
          </cell>
        </row>
        <row r="87">
          <cell r="D87">
            <v>1984</v>
          </cell>
          <cell r="E87">
            <v>10</v>
          </cell>
          <cell r="F87">
            <v>1984</v>
          </cell>
          <cell r="G87">
            <v>11</v>
          </cell>
        </row>
        <row r="88">
          <cell r="D88">
            <v>1985</v>
          </cell>
          <cell r="E88">
            <v>10</v>
          </cell>
          <cell r="F88">
            <v>1985</v>
          </cell>
          <cell r="G88">
            <v>11</v>
          </cell>
        </row>
        <row r="89">
          <cell r="D89">
            <v>1986</v>
          </cell>
          <cell r="E89">
            <v>10</v>
          </cell>
          <cell r="F89">
            <v>1986</v>
          </cell>
          <cell r="G89">
            <v>11</v>
          </cell>
        </row>
        <row r="90">
          <cell r="D90">
            <v>1987</v>
          </cell>
          <cell r="E90">
            <v>10</v>
          </cell>
          <cell r="F90">
            <v>1987</v>
          </cell>
          <cell r="G90">
            <v>11</v>
          </cell>
        </row>
        <row r="91">
          <cell r="D91">
            <v>1988</v>
          </cell>
          <cell r="E91">
            <v>10</v>
          </cell>
          <cell r="F91">
            <v>1988</v>
          </cell>
          <cell r="G91">
            <v>11</v>
          </cell>
        </row>
        <row r="92">
          <cell r="D92">
            <v>1989</v>
          </cell>
          <cell r="E92">
            <v>10</v>
          </cell>
          <cell r="F92">
            <v>1989</v>
          </cell>
          <cell r="G92">
            <v>11</v>
          </cell>
        </row>
        <row r="93">
          <cell r="D93">
            <v>1990</v>
          </cell>
          <cell r="E93">
            <v>10</v>
          </cell>
          <cell r="F93">
            <v>1990</v>
          </cell>
          <cell r="G93">
            <v>11</v>
          </cell>
        </row>
        <row r="94">
          <cell r="D94">
            <v>1991</v>
          </cell>
          <cell r="E94">
            <v>10</v>
          </cell>
          <cell r="F94">
            <v>1991</v>
          </cell>
          <cell r="G94">
            <v>11</v>
          </cell>
        </row>
        <row r="95">
          <cell r="D95">
            <v>1992</v>
          </cell>
          <cell r="E95">
            <v>10</v>
          </cell>
          <cell r="F95">
            <v>1992</v>
          </cell>
          <cell r="G95">
            <v>11</v>
          </cell>
        </row>
        <row r="96">
          <cell r="D96">
            <v>1993</v>
          </cell>
          <cell r="E96">
            <v>10</v>
          </cell>
          <cell r="F96">
            <v>1993</v>
          </cell>
          <cell r="G96">
            <v>11</v>
          </cell>
        </row>
        <row r="97">
          <cell r="D97">
            <v>1994</v>
          </cell>
          <cell r="E97">
            <v>10</v>
          </cell>
          <cell r="F97">
            <v>1994</v>
          </cell>
          <cell r="G97">
            <v>11</v>
          </cell>
        </row>
        <row r="98">
          <cell r="D98">
            <v>1995</v>
          </cell>
          <cell r="E98">
            <v>10</v>
          </cell>
          <cell r="F98">
            <v>1995</v>
          </cell>
          <cell r="G98">
            <v>11</v>
          </cell>
        </row>
        <row r="99">
          <cell r="D99">
            <v>1996</v>
          </cell>
          <cell r="E99">
            <v>10</v>
          </cell>
          <cell r="F99">
            <v>1996</v>
          </cell>
          <cell r="G99">
            <v>11</v>
          </cell>
        </row>
        <row r="100">
          <cell r="D100">
            <v>1997</v>
          </cell>
          <cell r="E100">
            <v>10</v>
          </cell>
          <cell r="F100">
            <v>1997</v>
          </cell>
          <cell r="G100">
            <v>11</v>
          </cell>
        </row>
        <row r="101">
          <cell r="D101">
            <v>1998</v>
          </cell>
          <cell r="E101">
            <v>10</v>
          </cell>
          <cell r="F101">
            <v>1998</v>
          </cell>
          <cell r="G101">
            <v>11</v>
          </cell>
        </row>
        <row r="102">
          <cell r="D102">
            <v>1999</v>
          </cell>
          <cell r="E102">
            <v>10</v>
          </cell>
          <cell r="F102">
            <v>1999</v>
          </cell>
          <cell r="G102">
            <v>11</v>
          </cell>
        </row>
        <row r="103">
          <cell r="D103">
            <v>2000</v>
          </cell>
          <cell r="E103">
            <v>10</v>
          </cell>
          <cell r="F103">
            <v>2000</v>
          </cell>
          <cell r="G103">
            <v>11</v>
          </cell>
        </row>
        <row r="104">
          <cell r="D104">
            <v>2001</v>
          </cell>
          <cell r="E104">
            <v>10</v>
          </cell>
          <cell r="F104">
            <v>2001</v>
          </cell>
          <cell r="G104">
            <v>11</v>
          </cell>
        </row>
        <row r="105">
          <cell r="D105">
            <v>2002</v>
          </cell>
          <cell r="E105">
            <v>40</v>
          </cell>
          <cell r="F105">
            <v>2002</v>
          </cell>
          <cell r="G105">
            <v>41</v>
          </cell>
        </row>
        <row r="106">
          <cell r="D106">
            <v>2003</v>
          </cell>
          <cell r="E106">
            <v>40</v>
          </cell>
          <cell r="F106">
            <v>2003</v>
          </cell>
          <cell r="G106">
            <v>41</v>
          </cell>
        </row>
        <row r="107">
          <cell r="D107">
            <v>2004</v>
          </cell>
          <cell r="E107">
            <v>42</v>
          </cell>
          <cell r="F107">
            <v>2004</v>
          </cell>
          <cell r="G107">
            <v>43</v>
          </cell>
        </row>
        <row r="108">
          <cell r="D108">
            <v>2005</v>
          </cell>
          <cell r="E108">
            <v>42</v>
          </cell>
          <cell r="F108">
            <v>2005</v>
          </cell>
          <cell r="G108">
            <v>43</v>
          </cell>
        </row>
        <row r="109">
          <cell r="D109">
            <v>2006</v>
          </cell>
          <cell r="E109">
            <v>30</v>
          </cell>
          <cell r="F109">
            <v>2006</v>
          </cell>
          <cell r="G109">
            <v>31</v>
          </cell>
        </row>
        <row r="110">
          <cell r="D110">
            <v>2007</v>
          </cell>
          <cell r="E110">
            <v>30</v>
          </cell>
          <cell r="F110">
            <v>2007</v>
          </cell>
          <cell r="G110">
            <v>31</v>
          </cell>
        </row>
        <row r="111">
          <cell r="D111">
            <v>2008</v>
          </cell>
          <cell r="E111">
            <v>20</v>
          </cell>
          <cell r="F111">
            <v>2008</v>
          </cell>
          <cell r="G111">
            <v>21</v>
          </cell>
        </row>
        <row r="112">
          <cell r="D112">
            <v>2009</v>
          </cell>
          <cell r="E112">
            <v>20</v>
          </cell>
          <cell r="F112">
            <v>2009</v>
          </cell>
          <cell r="G112">
            <v>21</v>
          </cell>
        </row>
        <row r="113">
          <cell r="D113">
            <v>2010</v>
          </cell>
          <cell r="E113">
            <v>22</v>
          </cell>
          <cell r="F113">
            <v>2010</v>
          </cell>
          <cell r="G113">
            <v>22</v>
          </cell>
        </row>
        <row r="114">
          <cell r="D114">
            <v>2011</v>
          </cell>
          <cell r="E114">
            <v>22</v>
          </cell>
          <cell r="F114">
            <v>2011</v>
          </cell>
          <cell r="G114">
            <v>22</v>
          </cell>
        </row>
        <row r="115">
          <cell r="D115">
            <v>2012</v>
          </cell>
          <cell r="E115">
            <v>22</v>
          </cell>
          <cell r="F115">
            <v>2012</v>
          </cell>
          <cell r="G115">
            <v>22</v>
          </cell>
        </row>
        <row r="116">
          <cell r="D116">
            <v>2013</v>
          </cell>
          <cell r="E116">
            <v>22</v>
          </cell>
          <cell r="F116">
            <v>2013</v>
          </cell>
          <cell r="G116">
            <v>22</v>
          </cell>
        </row>
        <row r="117">
          <cell r="D117">
            <v>2014</v>
          </cell>
          <cell r="E117">
            <v>22</v>
          </cell>
          <cell r="F117">
            <v>2014</v>
          </cell>
          <cell r="G117">
            <v>22</v>
          </cell>
        </row>
        <row r="118">
          <cell r="D118">
            <v>2015</v>
          </cell>
          <cell r="E118">
            <v>22</v>
          </cell>
          <cell r="F118">
            <v>2015</v>
          </cell>
          <cell r="G118">
            <v>22</v>
          </cell>
        </row>
        <row r="119">
          <cell r="D119">
            <v>2016</v>
          </cell>
          <cell r="E119">
            <v>22</v>
          </cell>
          <cell r="F119">
            <v>2016</v>
          </cell>
          <cell r="G119">
            <v>22</v>
          </cell>
        </row>
        <row r="120">
          <cell r="D120">
            <v>2017</v>
          </cell>
          <cell r="E120">
            <v>22</v>
          </cell>
          <cell r="F120">
            <v>2017</v>
          </cell>
          <cell r="G120">
            <v>22</v>
          </cell>
        </row>
        <row r="121">
          <cell r="D121">
            <v>2018</v>
          </cell>
          <cell r="E121">
            <v>22</v>
          </cell>
          <cell r="F121">
            <v>2018</v>
          </cell>
          <cell r="G121">
            <v>22</v>
          </cell>
        </row>
        <row r="122">
          <cell r="D122">
            <v>2019</v>
          </cell>
          <cell r="E122">
            <v>22</v>
          </cell>
          <cell r="F122">
            <v>2019</v>
          </cell>
          <cell r="G122">
            <v>22</v>
          </cell>
        </row>
        <row r="123">
          <cell r="D123">
            <v>2020</v>
          </cell>
          <cell r="E123">
            <v>22</v>
          </cell>
          <cell r="F123">
            <v>2020</v>
          </cell>
          <cell r="G123">
            <v>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29"/>
  <sheetViews>
    <sheetView showGridLines="0" tabSelected="1" zoomScalePageLayoutView="0" workbookViewId="0" topLeftCell="A1">
      <selection activeCell="Q2" sqref="Q2:X5"/>
    </sheetView>
  </sheetViews>
  <sheetFormatPr defaultColWidth="11.57421875" defaultRowHeight="15"/>
  <cols>
    <col min="1" max="1" width="6.421875" style="28" customWidth="1"/>
    <col min="2" max="2" width="4.28125" style="28" customWidth="1"/>
    <col min="3" max="4" width="15.7109375" style="108" customWidth="1"/>
    <col min="5" max="5" width="3.57421875" style="28" customWidth="1"/>
    <col min="6" max="6" width="6.421875" style="28" customWidth="1"/>
    <col min="7" max="7" width="19.28125" style="28" customWidth="1"/>
    <col min="8" max="10" width="5.7109375" style="28" customWidth="1"/>
    <col min="11" max="11" width="10.00390625" style="28" customWidth="1"/>
    <col min="12" max="12" width="5.00390625" style="28" customWidth="1"/>
    <col min="13" max="13" width="3.57421875" style="28" customWidth="1"/>
    <col min="14" max="14" width="3.57421875" style="109" hidden="1" customWidth="1"/>
    <col min="15" max="15" width="21.421875" style="28" customWidth="1"/>
    <col min="16" max="16" width="11.57421875" style="0" customWidth="1"/>
    <col min="17" max="17" width="9.140625" style="0" bestFit="1" customWidth="1"/>
    <col min="18" max="18" width="25.57421875" style="0" bestFit="1" customWidth="1"/>
    <col min="19" max="19" width="11.57421875" style="0" customWidth="1"/>
    <col min="20" max="23" width="11.421875" style="0" customWidth="1"/>
  </cols>
  <sheetData>
    <row r="1" spans="1:24" s="75" customFormat="1" ht="27" thickBot="1">
      <c r="A1" s="180" t="s">
        <v>131</v>
      </c>
      <c r="B1" s="180"/>
      <c r="C1" s="181" t="s">
        <v>130</v>
      </c>
      <c r="D1" s="181"/>
      <c r="E1" s="181"/>
      <c r="F1" s="181"/>
      <c r="G1" s="181"/>
      <c r="H1" s="181"/>
      <c r="I1" s="181"/>
      <c r="J1" s="181"/>
      <c r="K1" s="181"/>
      <c r="L1" s="181"/>
      <c r="M1" s="181"/>
      <c r="N1" s="181"/>
      <c r="O1" s="181"/>
      <c r="Q1" s="182" t="s">
        <v>97</v>
      </c>
      <c r="R1" s="182"/>
      <c r="S1" s="183" t="s">
        <v>127</v>
      </c>
      <c r="T1" s="183"/>
      <c r="U1" s="183"/>
      <c r="V1" s="183"/>
      <c r="W1" s="183"/>
      <c r="X1" s="183"/>
    </row>
    <row r="2" spans="1:24" ht="105" customHeight="1" thickBot="1">
      <c r="A2" s="76" t="s">
        <v>54</v>
      </c>
      <c r="B2" s="77" t="s">
        <v>55</v>
      </c>
      <c r="C2" s="78" t="s">
        <v>0</v>
      </c>
      <c r="D2" s="79" t="s">
        <v>1</v>
      </c>
      <c r="E2" s="80" t="s">
        <v>82</v>
      </c>
      <c r="F2" s="81" t="s">
        <v>81</v>
      </c>
      <c r="G2" s="82" t="s">
        <v>2</v>
      </c>
      <c r="H2" s="83" t="s">
        <v>98</v>
      </c>
      <c r="I2" s="84" t="s">
        <v>78</v>
      </c>
      <c r="J2" s="84" t="s">
        <v>80</v>
      </c>
      <c r="K2" s="85" t="s">
        <v>99</v>
      </c>
      <c r="L2" s="86" t="s">
        <v>100</v>
      </c>
      <c r="M2" s="87" t="s">
        <v>101</v>
      </c>
      <c r="N2" s="88" t="s">
        <v>93</v>
      </c>
      <c r="O2" s="14" t="s">
        <v>102</v>
      </c>
      <c r="Q2" s="184"/>
      <c r="R2" s="185"/>
      <c r="S2" s="185"/>
      <c r="T2" s="185"/>
      <c r="U2" s="185"/>
      <c r="V2" s="185"/>
      <c r="W2" s="185"/>
      <c r="X2" s="186"/>
    </row>
    <row r="3" spans="1:24" ht="15">
      <c r="A3" s="89" t="str">
        <f>IF(O3="Breitensport","B1.42.","1.42.")</f>
        <v>B1.42.</v>
      </c>
      <c r="B3" s="90">
        <f>IF($E3="m",VLOOKUP($J3,'[1]Daten'!$D$3:$E$123,2),VLOOKUP($J3,'[1]Daten'!$F$3:$G$123,2))</f>
        <v>16</v>
      </c>
      <c r="C3" s="91" t="s">
        <v>60</v>
      </c>
      <c r="D3" s="92" t="s">
        <v>61</v>
      </c>
      <c r="E3" s="93" t="s">
        <v>50</v>
      </c>
      <c r="F3" s="94">
        <v>35001</v>
      </c>
      <c r="G3" s="95" t="str">
        <f>VLOOKUP($F3,'[1]Daten'!$A$2:$B$46,2)</f>
        <v>SV Barbis</v>
      </c>
      <c r="H3" s="96">
        <v>240</v>
      </c>
      <c r="I3" s="93" t="s">
        <v>90</v>
      </c>
      <c r="J3" s="93">
        <v>1953</v>
      </c>
      <c r="K3" s="93">
        <v>350010010</v>
      </c>
      <c r="L3" s="93"/>
      <c r="M3" s="94" t="s">
        <v>62</v>
      </c>
      <c r="N3" s="97"/>
      <c r="O3" s="98" t="s">
        <v>59</v>
      </c>
      <c r="Q3" s="187"/>
      <c r="R3" s="188"/>
      <c r="S3" s="188"/>
      <c r="T3" s="188"/>
      <c r="U3" s="188"/>
      <c r="V3" s="188"/>
      <c r="W3" s="188"/>
      <c r="X3" s="189"/>
    </row>
    <row r="4" spans="1:24" ht="15">
      <c r="A4" s="89" t="str">
        <f>IF(O4="Breitensport","B1.42.","1.42.")</f>
        <v>1.42.</v>
      </c>
      <c r="B4" s="99">
        <f>IF($E4="m",VLOOKUP($J4,'[1]Daten'!$D$3:$E$123,2),VLOOKUP($J4,'[1]Daten'!$F$3:$G$123,2))</f>
        <v>11</v>
      </c>
      <c r="C4" s="100" t="s">
        <v>60</v>
      </c>
      <c r="D4" s="101" t="s">
        <v>63</v>
      </c>
      <c r="E4" s="102" t="s">
        <v>53</v>
      </c>
      <c r="F4" s="103">
        <v>35001</v>
      </c>
      <c r="G4" s="104" t="str">
        <f>VLOOKUP($F4,'[1]Daten'!$A$2:$B$46,2)</f>
        <v>SV Barbis</v>
      </c>
      <c r="H4" s="105">
        <v>285</v>
      </c>
      <c r="I4" s="102" t="s">
        <v>91</v>
      </c>
      <c r="J4" s="102">
        <v>1982</v>
      </c>
      <c r="K4" s="102">
        <v>350010118</v>
      </c>
      <c r="L4" s="102"/>
      <c r="M4" s="103" t="s">
        <v>62</v>
      </c>
      <c r="N4" s="106" t="s">
        <v>94</v>
      </c>
      <c r="O4" s="107"/>
      <c r="Q4" s="187"/>
      <c r="R4" s="188"/>
      <c r="S4" s="188"/>
      <c r="T4" s="188"/>
      <c r="U4" s="188"/>
      <c r="V4" s="188"/>
      <c r="W4" s="188"/>
      <c r="X4" s="189"/>
    </row>
    <row r="5" spans="1:24" ht="15">
      <c r="A5" s="89" t="str">
        <f>IF(O5="Breitensport","B1.42.","1.42.")</f>
        <v>1.42.</v>
      </c>
      <c r="B5" s="99">
        <f>IF($E5="m",VLOOKUP($J5,'[1]Daten'!$D$3:$E$123,2),VLOOKUP($J5,'[1]Daten'!$F$3:$G$123,2))</f>
        <v>15</v>
      </c>
      <c r="C5" s="100" t="s">
        <v>60</v>
      </c>
      <c r="D5" s="101" t="s">
        <v>89</v>
      </c>
      <c r="E5" s="102" t="s">
        <v>53</v>
      </c>
      <c r="F5" s="103">
        <v>35001</v>
      </c>
      <c r="G5" s="104" t="str">
        <f>VLOOKUP($F5,'[1]Daten'!$A$2:$B$46,2)</f>
        <v>SV Barbis</v>
      </c>
      <c r="H5" s="105">
        <v>279</v>
      </c>
      <c r="I5" s="102" t="s">
        <v>92</v>
      </c>
      <c r="J5" s="102">
        <v>1966</v>
      </c>
      <c r="K5" s="102">
        <v>350010007</v>
      </c>
      <c r="L5" s="102" t="s">
        <v>57</v>
      </c>
      <c r="M5" s="103"/>
      <c r="N5" s="106" t="s">
        <v>94</v>
      </c>
      <c r="O5" s="107"/>
      <c r="Q5" s="190"/>
      <c r="R5" s="191"/>
      <c r="S5" s="191"/>
      <c r="T5" s="191"/>
      <c r="U5" s="191"/>
      <c r="V5" s="191"/>
      <c r="W5" s="191"/>
      <c r="X5" s="192"/>
    </row>
    <row r="7" spans="1:20" ht="21">
      <c r="A7" s="110"/>
      <c r="B7" s="110"/>
      <c r="C7" s="110"/>
      <c r="D7" s="110"/>
      <c r="E7" s="110"/>
      <c r="F7" s="110"/>
      <c r="G7" s="110"/>
      <c r="H7" s="110"/>
      <c r="I7" s="110"/>
      <c r="J7" s="110"/>
      <c r="K7" s="110"/>
      <c r="L7" s="110"/>
      <c r="M7" s="110"/>
      <c r="N7" s="110"/>
      <c r="O7" s="110"/>
      <c r="Q7" s="193" t="s">
        <v>103</v>
      </c>
      <c r="R7" s="193"/>
      <c r="S7" s="193"/>
      <c r="T7" s="127"/>
    </row>
    <row r="8" spans="1:20" ht="21.75" thickBot="1">
      <c r="A8" s="110"/>
      <c r="B8" s="110"/>
      <c r="C8" s="110"/>
      <c r="D8" s="110"/>
      <c r="E8" s="110"/>
      <c r="F8" s="110"/>
      <c r="G8" s="110"/>
      <c r="H8" s="110"/>
      <c r="I8" s="110"/>
      <c r="J8" s="110"/>
      <c r="K8" s="110"/>
      <c r="L8" s="110"/>
      <c r="M8" s="110"/>
      <c r="N8" s="110"/>
      <c r="O8" s="110"/>
      <c r="Q8" s="194"/>
      <c r="R8" s="194"/>
      <c r="S8" s="194"/>
      <c r="T8" s="128"/>
    </row>
    <row r="9" spans="1:23" ht="15" customHeight="1">
      <c r="A9" s="110"/>
      <c r="B9" s="110"/>
      <c r="C9" s="110"/>
      <c r="D9" s="110"/>
      <c r="E9" s="110"/>
      <c r="F9" s="110"/>
      <c r="G9" s="110"/>
      <c r="H9" s="110"/>
      <c r="I9" s="110"/>
      <c r="J9" s="110"/>
      <c r="K9" s="110"/>
      <c r="L9" s="110"/>
      <c r="M9" s="110"/>
      <c r="N9" s="110"/>
      <c r="O9" s="110"/>
      <c r="Q9" s="197" t="s">
        <v>54</v>
      </c>
      <c r="R9" s="199" t="s">
        <v>104</v>
      </c>
      <c r="S9" s="201" t="s">
        <v>105</v>
      </c>
      <c r="T9" s="172" t="s">
        <v>128</v>
      </c>
      <c r="U9" s="173"/>
      <c r="V9" s="166" t="s">
        <v>0</v>
      </c>
      <c r="W9" s="167"/>
    </row>
    <row r="10" spans="1:23" ht="15.75" thickBot="1">
      <c r="A10" s="110"/>
      <c r="B10" s="110"/>
      <c r="C10" s="110"/>
      <c r="D10" s="110"/>
      <c r="E10" s="110"/>
      <c r="F10" s="110"/>
      <c r="G10" s="110"/>
      <c r="H10" s="110"/>
      <c r="I10" s="110"/>
      <c r="J10" s="110"/>
      <c r="K10" s="110"/>
      <c r="L10" s="110"/>
      <c r="M10" s="110"/>
      <c r="N10" s="110"/>
      <c r="O10" s="110"/>
      <c r="Q10" s="198"/>
      <c r="R10" s="200"/>
      <c r="S10" s="202"/>
      <c r="T10" s="174"/>
      <c r="U10" s="175"/>
      <c r="V10" s="168"/>
      <c r="W10" s="169"/>
    </row>
    <row r="11" spans="1:23" ht="15">
      <c r="A11" s="110"/>
      <c r="B11" s="110"/>
      <c r="C11" s="110"/>
      <c r="D11" s="110"/>
      <c r="E11" s="110"/>
      <c r="F11" s="110"/>
      <c r="G11" s="110"/>
      <c r="H11" s="110"/>
      <c r="I11" s="110"/>
      <c r="J11" s="110"/>
      <c r="K11" s="110"/>
      <c r="L11" s="110"/>
      <c r="M11" s="110"/>
      <c r="N11" s="110"/>
      <c r="O11" s="110"/>
      <c r="Q11" s="111" t="s">
        <v>67</v>
      </c>
      <c r="R11" s="112" t="s">
        <v>109</v>
      </c>
      <c r="S11" s="113">
        <f>COUNTIF('1.30 Zimmerstutzen'!C3:C59,"*")</f>
        <v>0</v>
      </c>
      <c r="T11" s="176" t="str">
        <f aca="true" t="shared" si="0" ref="T11:T27">IF(S11&gt;6,"ja","nein")</f>
        <v>nein</v>
      </c>
      <c r="U11" s="177"/>
      <c r="V11" s="170"/>
      <c r="W11" s="171"/>
    </row>
    <row r="12" spans="1:23" ht="15">
      <c r="A12" s="110"/>
      <c r="B12" s="110"/>
      <c r="C12" s="110"/>
      <c r="D12" s="110"/>
      <c r="E12" s="110"/>
      <c r="F12" s="110"/>
      <c r="G12" s="110"/>
      <c r="H12" s="110"/>
      <c r="I12" s="110"/>
      <c r="J12" s="110"/>
      <c r="K12" s="110"/>
      <c r="L12" s="110"/>
      <c r="M12" s="110"/>
      <c r="N12" s="110"/>
      <c r="O12" s="110"/>
      <c r="Q12" s="114" t="s">
        <v>68</v>
      </c>
      <c r="R12" s="115" t="s">
        <v>110</v>
      </c>
      <c r="S12" s="116">
        <f>COUNTIF('1.31 Zimmerstutzen Auflage'!C3:C59,"*")</f>
        <v>0</v>
      </c>
      <c r="T12" s="146" t="str">
        <f t="shared" si="0"/>
        <v>nein</v>
      </c>
      <c r="U12" s="147"/>
      <c r="V12" s="156"/>
      <c r="W12" s="157"/>
    </row>
    <row r="13" spans="1:23" ht="15">
      <c r="A13" s="110"/>
      <c r="B13" s="110"/>
      <c r="C13" s="110"/>
      <c r="D13" s="110"/>
      <c r="E13" s="110"/>
      <c r="F13" s="110"/>
      <c r="G13" s="110"/>
      <c r="H13" s="110"/>
      <c r="I13" s="110"/>
      <c r="J13" s="110"/>
      <c r="K13" s="110"/>
      <c r="L13" s="110"/>
      <c r="M13" s="110"/>
      <c r="N13" s="110"/>
      <c r="O13" s="110"/>
      <c r="Q13" s="114" t="s">
        <v>69</v>
      </c>
      <c r="R13" s="115" t="s">
        <v>111</v>
      </c>
      <c r="S13" s="116">
        <f>COUNTIF('1.35 KK-Gewehr 100m'!C3:C59,"*")</f>
        <v>0</v>
      </c>
      <c r="T13" s="146" t="str">
        <f t="shared" si="0"/>
        <v>nein</v>
      </c>
      <c r="U13" s="147"/>
      <c r="V13" s="156"/>
      <c r="W13" s="157"/>
    </row>
    <row r="14" spans="1:23" ht="15" customHeight="1">
      <c r="A14" s="117"/>
      <c r="B14" s="117"/>
      <c r="C14" s="117"/>
      <c r="D14" s="117"/>
      <c r="E14" s="117"/>
      <c r="F14" s="117"/>
      <c r="G14" s="117"/>
      <c r="H14" s="117"/>
      <c r="I14" s="117"/>
      <c r="J14" s="117"/>
      <c r="K14" s="117"/>
      <c r="L14" s="117"/>
      <c r="M14" s="117"/>
      <c r="N14" s="117"/>
      <c r="O14" s="117"/>
      <c r="Q14" s="118" t="s">
        <v>70</v>
      </c>
      <c r="R14" s="119" t="s">
        <v>112</v>
      </c>
      <c r="S14" s="120">
        <f>COUNTIF('1.36 KK-Gewehr 100m Auflage'!C3:C59,"*")</f>
        <v>0</v>
      </c>
      <c r="T14" s="146" t="str">
        <f t="shared" si="0"/>
        <v>nein</v>
      </c>
      <c r="U14" s="147"/>
      <c r="V14" s="156"/>
      <c r="W14" s="157"/>
    </row>
    <row r="15" spans="1:23" ht="15" customHeight="1">
      <c r="A15" s="117"/>
      <c r="B15" s="117"/>
      <c r="C15" s="117"/>
      <c r="D15" s="117"/>
      <c r="E15" s="117"/>
      <c r="F15" s="117"/>
      <c r="G15" s="117"/>
      <c r="H15" s="117"/>
      <c r="I15" s="117"/>
      <c r="J15" s="117"/>
      <c r="K15" s="117"/>
      <c r="L15" s="117"/>
      <c r="M15" s="117"/>
      <c r="N15" s="117"/>
      <c r="O15" s="117"/>
      <c r="Q15" s="114" t="s">
        <v>71</v>
      </c>
      <c r="R15" s="129" t="s">
        <v>113</v>
      </c>
      <c r="S15" s="116">
        <f>COUNTIF('1.39 KK-Gewehr 100m sitzend'!C3:C59,"*")</f>
        <v>0</v>
      </c>
      <c r="T15" s="146" t="str">
        <f t="shared" si="0"/>
        <v>nein</v>
      </c>
      <c r="U15" s="147"/>
      <c r="V15" s="156"/>
      <c r="W15" s="157"/>
    </row>
    <row r="16" spans="1:23" ht="15" customHeight="1">
      <c r="A16" s="117"/>
      <c r="B16" s="117"/>
      <c r="C16" s="117"/>
      <c r="D16" s="117"/>
      <c r="E16" s="117"/>
      <c r="F16" s="117"/>
      <c r="G16" s="117"/>
      <c r="H16" s="117"/>
      <c r="I16" s="117"/>
      <c r="J16" s="117"/>
      <c r="K16" s="117"/>
      <c r="L16" s="117"/>
      <c r="M16" s="117"/>
      <c r="N16" s="117"/>
      <c r="O16" s="117"/>
      <c r="Q16" s="114" t="s">
        <v>72</v>
      </c>
      <c r="R16" s="115" t="s">
        <v>114</v>
      </c>
      <c r="S16" s="116">
        <f>COUNTIF('1.40 KK-Gewehr 50m 3x20'!C3:C59,"*")</f>
        <v>0</v>
      </c>
      <c r="T16" s="146" t="str">
        <f t="shared" si="0"/>
        <v>nein</v>
      </c>
      <c r="U16" s="147"/>
      <c r="V16" s="156"/>
      <c r="W16" s="157"/>
    </row>
    <row r="17" spans="1:23" ht="15" customHeight="1">
      <c r="A17" s="117"/>
      <c r="B17" s="117"/>
      <c r="C17" s="117"/>
      <c r="D17" s="117"/>
      <c r="E17" s="117"/>
      <c r="F17" s="117"/>
      <c r="G17" s="117"/>
      <c r="H17" s="117"/>
      <c r="I17" s="117"/>
      <c r="J17" s="117"/>
      <c r="K17" s="117"/>
      <c r="L17" s="117"/>
      <c r="M17" s="117"/>
      <c r="N17" s="117"/>
      <c r="O17" s="117"/>
      <c r="Q17" s="118" t="s">
        <v>73</v>
      </c>
      <c r="R17" s="119" t="s">
        <v>115</v>
      </c>
      <c r="S17" s="120">
        <f>COUNTIF('1.41 KK-Gewehr 50m Auflage'!C3:C59,"*")</f>
        <v>0</v>
      </c>
      <c r="T17" s="146" t="str">
        <f t="shared" si="0"/>
        <v>nein</v>
      </c>
      <c r="U17" s="147"/>
      <c r="V17" s="156"/>
      <c r="W17" s="157"/>
    </row>
    <row r="18" spans="1:23" ht="15" customHeight="1">
      <c r="A18" s="123"/>
      <c r="B18" s="123"/>
      <c r="C18" s="123"/>
      <c r="D18" s="123"/>
      <c r="E18" s="123"/>
      <c r="F18" s="123"/>
      <c r="G18" s="123"/>
      <c r="H18" s="123"/>
      <c r="I18" s="123"/>
      <c r="J18" s="123"/>
      <c r="K18" s="123"/>
      <c r="L18" s="123"/>
      <c r="M18" s="123"/>
      <c r="N18" s="123"/>
      <c r="O18" s="123"/>
      <c r="Q18" s="135" t="s">
        <v>74</v>
      </c>
      <c r="R18" s="138" t="s">
        <v>116</v>
      </c>
      <c r="S18" s="116">
        <f>COUNTIF('1.42 KK-Gewehr 50m 30 Schuss'!C3:C59,"*")</f>
        <v>0</v>
      </c>
      <c r="T18" s="146" t="str">
        <f t="shared" si="0"/>
        <v>nein</v>
      </c>
      <c r="U18" s="147"/>
      <c r="V18" s="156"/>
      <c r="W18" s="157"/>
    </row>
    <row r="19" spans="1:23" ht="15" customHeight="1">
      <c r="A19" s="123"/>
      <c r="B19" s="123"/>
      <c r="C19" s="123"/>
      <c r="D19" s="123"/>
      <c r="E19" s="123"/>
      <c r="F19" s="123"/>
      <c r="G19" s="123"/>
      <c r="H19" s="123"/>
      <c r="I19" s="123"/>
      <c r="J19" s="123"/>
      <c r="K19" s="123"/>
      <c r="L19" s="123"/>
      <c r="M19" s="123"/>
      <c r="N19" s="123"/>
      <c r="O19" s="123"/>
      <c r="Q19" s="132" t="s">
        <v>75</v>
      </c>
      <c r="R19" s="139" t="s">
        <v>126</v>
      </c>
      <c r="S19" s="116">
        <f>COUNTIF('1.49 KK-Gewehr 50m sitzend'!C3:C59,"*")</f>
        <v>0</v>
      </c>
      <c r="T19" s="146" t="str">
        <f t="shared" si="0"/>
        <v>nein</v>
      </c>
      <c r="U19" s="147"/>
      <c r="V19" s="156"/>
      <c r="W19" s="157"/>
    </row>
    <row r="20" spans="1:23" ht="15" customHeight="1" thickBot="1">
      <c r="A20" s="205"/>
      <c r="B20" s="205"/>
      <c r="C20" s="205"/>
      <c r="D20" s="205"/>
      <c r="E20" s="205"/>
      <c r="F20" s="205"/>
      <c r="G20" s="205"/>
      <c r="H20" s="205"/>
      <c r="I20" s="205"/>
      <c r="J20" s="205"/>
      <c r="K20" s="205"/>
      <c r="L20" s="205"/>
      <c r="M20" s="205"/>
      <c r="N20" s="205"/>
      <c r="O20" s="205"/>
      <c r="Q20" s="136" t="s">
        <v>76</v>
      </c>
      <c r="R20" s="140" t="s">
        <v>125</v>
      </c>
      <c r="S20" s="120">
        <f>COUNTIF('1.80 KK-Liegendkampf 50m'!C3:C59,"*")</f>
        <v>0</v>
      </c>
      <c r="T20" s="160" t="str">
        <f t="shared" si="0"/>
        <v>nein</v>
      </c>
      <c r="U20" s="161"/>
      <c r="V20" s="162"/>
      <c r="W20" s="163"/>
    </row>
    <row r="21" spans="1:23" ht="15" customHeight="1">
      <c r="A21" s="205"/>
      <c r="B21" s="205"/>
      <c r="C21" s="205"/>
      <c r="D21" s="205"/>
      <c r="E21" s="205"/>
      <c r="F21" s="205"/>
      <c r="G21" s="205"/>
      <c r="H21" s="205"/>
      <c r="I21" s="205"/>
      <c r="J21" s="205"/>
      <c r="K21" s="205"/>
      <c r="L21" s="205"/>
      <c r="M21" s="205"/>
      <c r="N21" s="205"/>
      <c r="O21" s="205"/>
      <c r="Q21" s="137" t="s">
        <v>83</v>
      </c>
      <c r="R21" s="141" t="s">
        <v>124</v>
      </c>
      <c r="S21" s="121">
        <f>COUNTIF('2.20 50m Pistole'!C3:C59,"*")</f>
        <v>0</v>
      </c>
      <c r="T21" s="178" t="str">
        <f t="shared" si="0"/>
        <v>nein</v>
      </c>
      <c r="U21" s="179"/>
      <c r="V21" s="148"/>
      <c r="W21" s="149"/>
    </row>
    <row r="22" spans="1:23" ht="15" customHeight="1">
      <c r="A22" s="205"/>
      <c r="B22" s="205"/>
      <c r="C22" s="205"/>
      <c r="D22" s="205"/>
      <c r="E22" s="205"/>
      <c r="F22" s="205"/>
      <c r="G22" s="205"/>
      <c r="H22" s="205"/>
      <c r="I22" s="205"/>
      <c r="J22" s="205"/>
      <c r="K22" s="205"/>
      <c r="L22" s="205"/>
      <c r="M22" s="205"/>
      <c r="N22" s="205"/>
      <c r="O22" s="205"/>
      <c r="Q22" s="133" t="s">
        <v>87</v>
      </c>
      <c r="R22" s="139" t="s">
        <v>123</v>
      </c>
      <c r="S22" s="116">
        <f>COUNTIF('2.21 50m Pistole Auflage'!C3:C59,"*")</f>
        <v>0</v>
      </c>
      <c r="T22" s="146" t="str">
        <f t="shared" si="0"/>
        <v>nein</v>
      </c>
      <c r="U22" s="147"/>
      <c r="V22" s="156"/>
      <c r="W22" s="157"/>
    </row>
    <row r="23" spans="1:23" ht="15" customHeight="1">
      <c r="A23" s="205"/>
      <c r="B23" s="205"/>
      <c r="C23" s="205"/>
      <c r="D23" s="205"/>
      <c r="E23" s="205"/>
      <c r="F23" s="205"/>
      <c r="G23" s="205"/>
      <c r="H23" s="205"/>
      <c r="I23" s="205"/>
      <c r="J23" s="205"/>
      <c r="K23" s="205"/>
      <c r="L23" s="205"/>
      <c r="M23" s="205"/>
      <c r="N23" s="205"/>
      <c r="O23" s="205"/>
      <c r="Q23" s="133" t="s">
        <v>84</v>
      </c>
      <c r="R23" s="139" t="s">
        <v>122</v>
      </c>
      <c r="S23" s="116">
        <f>COUNTIF('2.30 25m Schnellfeuerpistole'!C3:C59,"*")</f>
        <v>0</v>
      </c>
      <c r="T23" s="146" t="str">
        <f t="shared" si="0"/>
        <v>nein</v>
      </c>
      <c r="U23" s="147"/>
      <c r="V23" s="156"/>
      <c r="W23" s="157"/>
    </row>
    <row r="24" spans="1:23" ht="15" customHeight="1">
      <c r="A24" s="195" t="s">
        <v>108</v>
      </c>
      <c r="B24" s="195"/>
      <c r="C24" s="195"/>
      <c r="D24" s="195"/>
      <c r="E24" s="195"/>
      <c r="F24" s="195"/>
      <c r="G24" s="195"/>
      <c r="H24" s="195"/>
      <c r="I24" s="195"/>
      <c r="J24" s="195"/>
      <c r="K24" s="195"/>
      <c r="L24" s="195"/>
      <c r="M24" s="195"/>
      <c r="N24" s="195"/>
      <c r="O24" s="195"/>
      <c r="Q24" s="133" t="s">
        <v>85</v>
      </c>
      <c r="R24" s="139" t="s">
        <v>121</v>
      </c>
      <c r="S24" s="116">
        <f>COUNTIF('2.40 25m Sportpistole'!C3:C59,"*")</f>
        <v>0</v>
      </c>
      <c r="T24" s="146" t="str">
        <f t="shared" si="0"/>
        <v>nein</v>
      </c>
      <c r="U24" s="147"/>
      <c r="V24" s="156"/>
      <c r="W24" s="157"/>
    </row>
    <row r="25" spans="1:23" ht="15">
      <c r="A25" s="195"/>
      <c r="B25" s="195"/>
      <c r="C25" s="195"/>
      <c r="D25" s="195"/>
      <c r="E25" s="195"/>
      <c r="F25" s="195"/>
      <c r="G25" s="195"/>
      <c r="H25" s="195"/>
      <c r="I25" s="195"/>
      <c r="J25" s="195"/>
      <c r="K25" s="195"/>
      <c r="L25" s="195"/>
      <c r="M25" s="195"/>
      <c r="N25" s="195"/>
      <c r="O25" s="195"/>
      <c r="Q25" s="133" t="s">
        <v>88</v>
      </c>
      <c r="R25" s="139" t="s">
        <v>120</v>
      </c>
      <c r="S25" s="116">
        <f>COUNTIF('2.42 25m Sportpistole Auflage'!C3:C59,"*")</f>
        <v>0</v>
      </c>
      <c r="T25" s="146" t="str">
        <f t="shared" si="0"/>
        <v>nein</v>
      </c>
      <c r="U25" s="147"/>
      <c r="V25" s="156"/>
      <c r="W25" s="157"/>
    </row>
    <row r="26" spans="1:23" ht="15">
      <c r="A26" s="195"/>
      <c r="B26" s="195"/>
      <c r="C26" s="195"/>
      <c r="D26" s="195"/>
      <c r="E26" s="195"/>
      <c r="F26" s="195"/>
      <c r="G26" s="195"/>
      <c r="H26" s="195"/>
      <c r="I26" s="195"/>
      <c r="J26" s="195"/>
      <c r="K26" s="195"/>
      <c r="L26" s="195"/>
      <c r="M26" s="195"/>
      <c r="N26" s="195"/>
      <c r="O26" s="195"/>
      <c r="Q26" s="133" t="s">
        <v>117</v>
      </c>
      <c r="R26" s="139" t="s">
        <v>119</v>
      </c>
      <c r="S26" s="116">
        <f>COUNTIF('2.xx Großkaliber'!C3:C59,"*")</f>
        <v>0</v>
      </c>
      <c r="T26" s="146" t="str">
        <f t="shared" si="0"/>
        <v>nein</v>
      </c>
      <c r="U26" s="147"/>
      <c r="V26" s="156"/>
      <c r="W26" s="157"/>
    </row>
    <row r="27" spans="1:23" ht="15.75" thickBot="1">
      <c r="A27" s="124"/>
      <c r="B27" s="124"/>
      <c r="C27" s="125"/>
      <c r="D27" s="125"/>
      <c r="E27" s="124"/>
      <c r="F27" s="124"/>
      <c r="G27" s="124"/>
      <c r="H27" s="124"/>
      <c r="I27" s="124"/>
      <c r="J27" s="124"/>
      <c r="K27" s="124"/>
      <c r="L27" s="124"/>
      <c r="M27" s="124"/>
      <c r="N27" s="126"/>
      <c r="O27" s="124"/>
      <c r="Q27" s="134" t="s">
        <v>86</v>
      </c>
      <c r="R27" s="142" t="s">
        <v>118</v>
      </c>
      <c r="S27" s="122">
        <f>COUNTIF('2.60 Standardpistole'!C3:C59,"*")</f>
        <v>0</v>
      </c>
      <c r="T27" s="164" t="str">
        <f t="shared" si="0"/>
        <v>nein</v>
      </c>
      <c r="U27" s="165"/>
      <c r="V27" s="158"/>
      <c r="W27" s="159"/>
    </row>
    <row r="28" spans="1:23" ht="15.75" thickBot="1">
      <c r="A28" s="196" t="s">
        <v>95</v>
      </c>
      <c r="B28" s="196"/>
      <c r="C28" s="196"/>
      <c r="D28" s="196"/>
      <c r="E28" s="196"/>
      <c r="F28" s="196"/>
      <c r="G28" s="196"/>
      <c r="H28" s="196"/>
      <c r="I28" s="196"/>
      <c r="J28" s="196"/>
      <c r="K28" s="196"/>
      <c r="L28" s="196"/>
      <c r="M28" s="196"/>
      <c r="N28" s="196"/>
      <c r="O28" s="196"/>
      <c r="Q28" s="203" t="s">
        <v>106</v>
      </c>
      <c r="R28" s="204"/>
      <c r="S28" s="143">
        <f>COUNTIF('Sonstige Disziplinen'!C3:C59,"*")</f>
        <v>0</v>
      </c>
      <c r="T28" s="150" t="s">
        <v>129</v>
      </c>
      <c r="U28" s="151"/>
      <c r="V28" s="151"/>
      <c r="W28" s="152"/>
    </row>
    <row r="29" spans="1:23" ht="15.75" thickBot="1">
      <c r="A29" s="196"/>
      <c r="B29" s="196"/>
      <c r="C29" s="196"/>
      <c r="D29" s="196"/>
      <c r="E29" s="196"/>
      <c r="F29" s="196"/>
      <c r="G29" s="196"/>
      <c r="H29" s="196"/>
      <c r="I29" s="196"/>
      <c r="J29" s="196"/>
      <c r="K29" s="196"/>
      <c r="L29" s="196"/>
      <c r="M29" s="196"/>
      <c r="N29" s="196"/>
      <c r="O29" s="196"/>
      <c r="R29" s="130" t="s">
        <v>107</v>
      </c>
      <c r="S29" s="131">
        <f>SUM(S11:S27)</f>
        <v>0</v>
      </c>
      <c r="T29" s="153"/>
      <c r="U29" s="154"/>
      <c r="V29" s="154"/>
      <c r="W29" s="155"/>
    </row>
  </sheetData>
  <sheetProtection sheet="1" objects="1" selectLockedCells="1"/>
  <mergeCells count="51">
    <mergeCell ref="A24:O26"/>
    <mergeCell ref="A28:O29"/>
    <mergeCell ref="Q9:Q10"/>
    <mergeCell ref="R9:R10"/>
    <mergeCell ref="S9:S10"/>
    <mergeCell ref="Q28:R28"/>
    <mergeCell ref="A20:O21"/>
    <mergeCell ref="A22:O23"/>
    <mergeCell ref="A1:B1"/>
    <mergeCell ref="C1:O1"/>
    <mergeCell ref="Q1:R1"/>
    <mergeCell ref="S1:X1"/>
    <mergeCell ref="Q2:X5"/>
    <mergeCell ref="Q7:S8"/>
    <mergeCell ref="T11:U11"/>
    <mergeCell ref="T21:U21"/>
    <mergeCell ref="T22:U22"/>
    <mergeCell ref="T23:U23"/>
    <mergeCell ref="T12:U12"/>
    <mergeCell ref="T13:U13"/>
    <mergeCell ref="T14:U14"/>
    <mergeCell ref="T15:U15"/>
    <mergeCell ref="T16:U16"/>
    <mergeCell ref="T27:U27"/>
    <mergeCell ref="V9:W10"/>
    <mergeCell ref="V11:W11"/>
    <mergeCell ref="V12:W12"/>
    <mergeCell ref="V13:W13"/>
    <mergeCell ref="V14:W14"/>
    <mergeCell ref="V15:W15"/>
    <mergeCell ref="T18:U18"/>
    <mergeCell ref="T19:U19"/>
    <mergeCell ref="T9:U10"/>
    <mergeCell ref="T25:U25"/>
    <mergeCell ref="T20:U20"/>
    <mergeCell ref="V16:W16"/>
    <mergeCell ref="V17:W17"/>
    <mergeCell ref="V18:W18"/>
    <mergeCell ref="V19:W19"/>
    <mergeCell ref="V20:W20"/>
    <mergeCell ref="T17:U17"/>
    <mergeCell ref="T26:U26"/>
    <mergeCell ref="V21:W21"/>
    <mergeCell ref="T28:W29"/>
    <mergeCell ref="V22:W22"/>
    <mergeCell ref="V23:W23"/>
    <mergeCell ref="V24:W24"/>
    <mergeCell ref="V25:W25"/>
    <mergeCell ref="V26:W26"/>
    <mergeCell ref="V27:W27"/>
    <mergeCell ref="T24:U24"/>
  </mergeCells>
  <conditionalFormatting sqref="L3:L5">
    <cfRule type="containsText" priority="5" dxfId="7" operator="containsText" text="M4">
      <formula>NOT(ISERROR(SEARCH("M4",L3)))</formula>
    </cfRule>
    <cfRule type="containsText" priority="6" dxfId="6" operator="containsText" text="M3">
      <formula>NOT(ISERROR(SEARCH("M3",L3)))</formula>
    </cfRule>
    <cfRule type="containsText" priority="7" dxfId="0" operator="containsText" text="M2">
      <formula>NOT(ISERROR(SEARCH("M2",L3)))</formula>
    </cfRule>
    <cfRule type="containsText" priority="10" dxfId="156" operator="containsText" text="M1">
      <formula>NOT(ISERROR(SEARCH("M1",L3)))</formula>
    </cfRule>
  </conditionalFormatting>
  <conditionalFormatting sqref="O3:O5">
    <cfRule type="containsText" priority="9" dxfId="4" operator="containsText" text="Breitensport">
      <formula>NOT(ISERROR(SEARCH("Breitensport",O3)))</formula>
    </cfRule>
  </conditionalFormatting>
  <conditionalFormatting sqref="G3:G6 G27 G30:G65536">
    <cfRule type="containsText" priority="8" dxfId="157" operator="containsText" text="nicht vergeben">
      <formula>NOT(ISERROR(SEARCH("nicht vergeben",G3)))</formula>
    </cfRule>
  </conditionalFormatting>
  <conditionalFormatting sqref="G2">
    <cfRule type="containsText" priority="4" dxfId="157" operator="containsText" text="nicht vergeben">
      <formula>NOT(ISERROR(SEARCH("nicht vergeben",G2)))</formula>
    </cfRule>
  </conditionalFormatting>
  <conditionalFormatting sqref="N2:N6 N20:N65536">
    <cfRule type="containsText" priority="3" dxfId="0" operator="containsText" text="Ja">
      <formula>NOT(ISERROR(SEARCH("Ja",N2)))</formula>
    </cfRule>
  </conditionalFormatting>
  <conditionalFormatting sqref="T11:T27">
    <cfRule type="containsText" priority="1" dxfId="158" operator="containsText" stopIfTrue="1" text="ja">
      <formula>NOT(ISERROR(SEARCH("ja",T11)))</formula>
    </cfRule>
    <cfRule type="containsText" priority="2" dxfId="158" operator="containsText" stopIfTrue="1" text="ja">
      <formula>NOT(ISERROR(SEARCH("ja",T11)))</formula>
    </cfRule>
  </conditionalFormatting>
  <printOptions/>
  <pageMargins left="0.7" right="0.7" top="0.787401575" bottom="0.787401575" header="0.3" footer="0.3"/>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P92"/>
  <sheetViews>
    <sheetView showGridLines="0" zoomScalePageLayoutView="0" workbookViewId="0" topLeftCell="A1">
      <selection activeCell="A2" sqref="A2"/>
    </sheetView>
  </sheetViews>
  <sheetFormatPr defaultColWidth="11.57421875" defaultRowHeight="15"/>
  <cols>
    <col min="1" max="1" width="6.421875" style="4" customWidth="1"/>
    <col min="2" max="2" width="4.28125" style="4" customWidth="1"/>
    <col min="3" max="4" width="15.7109375" style="5" customWidth="1"/>
    <col min="5" max="5" width="3.57421875" style="4" customWidth="1"/>
    <col min="6" max="6" width="6.421875" style="4" customWidth="1"/>
    <col min="7" max="7" width="19.28125" style="4" customWidth="1"/>
    <col min="8" max="8" width="7.140625" style="4" customWidth="1"/>
    <col min="9" max="10" width="5.7109375" style="4" customWidth="1"/>
    <col min="11" max="11" width="10.00390625" style="4" customWidth="1"/>
    <col min="12" max="12" width="5.00390625" style="4" customWidth="1"/>
    <col min="13" max="13" width="3.57421875" style="4" customWidth="1"/>
    <col min="14" max="14" width="3.57421875" style="69" hidden="1" customWidth="1"/>
    <col min="15" max="15" width="21.421875" style="4" customWidth="1"/>
    <col min="16" max="16384" width="11.57421875" style="3" customWidth="1"/>
  </cols>
  <sheetData>
    <row r="1" spans="1:15" s="6" customFormat="1" ht="27" thickBot="1">
      <c r="A1" s="206" t="s">
        <v>140</v>
      </c>
      <c r="B1" s="206"/>
      <c r="C1" s="206"/>
      <c r="D1" s="206"/>
      <c r="E1" s="206"/>
      <c r="F1" s="206"/>
      <c r="G1" s="206"/>
      <c r="H1" s="206"/>
      <c r="I1" s="206"/>
      <c r="J1" s="206"/>
      <c r="K1" s="206"/>
      <c r="L1" s="206"/>
      <c r="M1" s="206"/>
      <c r="N1" s="206"/>
      <c r="O1" s="206"/>
    </row>
    <row r="2" spans="1:15" ht="105" customHeight="1" thickBot="1">
      <c r="A2" s="24" t="s">
        <v>54</v>
      </c>
      <c r="B2" s="25" t="s">
        <v>55</v>
      </c>
      <c r="C2" s="17" t="s">
        <v>0</v>
      </c>
      <c r="D2" s="13" t="s">
        <v>1</v>
      </c>
      <c r="E2" s="10" t="s">
        <v>82</v>
      </c>
      <c r="F2" s="54" t="s">
        <v>81</v>
      </c>
      <c r="G2" s="26" t="s">
        <v>2</v>
      </c>
      <c r="H2" s="53" t="s">
        <v>77</v>
      </c>
      <c r="I2" s="52" t="s">
        <v>78</v>
      </c>
      <c r="J2" s="52" t="s">
        <v>80</v>
      </c>
      <c r="K2" s="55" t="s">
        <v>79</v>
      </c>
      <c r="L2" s="11" t="s">
        <v>56</v>
      </c>
      <c r="M2" s="12" t="s">
        <v>46</v>
      </c>
      <c r="N2" s="65" t="s">
        <v>93</v>
      </c>
      <c r="O2" s="14" t="s">
        <v>58</v>
      </c>
    </row>
    <row r="3" spans="1:15" ht="15">
      <c r="A3" s="15" t="str">
        <f>IF(O3="Breitensport","B1.49.","1.49.")</f>
        <v>1.49.</v>
      </c>
      <c r="B3" s="18" t="e">
        <f>IF($E3="m",VLOOKUP($J3,Daten!$H$3:$I$123,2),VLOOKUP($J3,Daten!$J$3:$K$123,2))</f>
        <v>#N/A</v>
      </c>
      <c r="C3" s="33"/>
      <c r="D3" s="34"/>
      <c r="E3" s="35"/>
      <c r="F3" s="36"/>
      <c r="G3" s="21" t="e">
        <f>VLOOKUP($F3,Daten!$A$2:$B$46,2)</f>
        <v>#N/A</v>
      </c>
      <c r="H3" s="45"/>
      <c r="I3" s="35"/>
      <c r="J3" s="35"/>
      <c r="K3" s="35"/>
      <c r="L3" s="35"/>
      <c r="M3" s="36"/>
      <c r="N3" s="66"/>
      <c r="O3" s="46"/>
    </row>
    <row r="4" spans="1:15" ht="15">
      <c r="A4" s="15" t="str">
        <f aca="true" t="shared" si="0" ref="A4:A59">IF(O4="Breitensport","B1.49.","1.49.")</f>
        <v>1.49.</v>
      </c>
      <c r="B4" s="18" t="e">
        <f>IF($E4="m",VLOOKUP($J4,Daten!$H$3:$I$123,2),VLOOKUP($J4,Daten!$J$3:$K$123,2))</f>
        <v>#N/A</v>
      </c>
      <c r="C4" s="37"/>
      <c r="D4" s="38"/>
      <c r="E4" s="39"/>
      <c r="F4" s="40"/>
      <c r="G4" s="22" t="e">
        <f>VLOOKUP($F4,Daten!$A$2:$B$46,2)</f>
        <v>#N/A</v>
      </c>
      <c r="H4" s="47"/>
      <c r="I4" s="39"/>
      <c r="J4" s="39"/>
      <c r="K4" s="39"/>
      <c r="L4" s="39"/>
      <c r="M4" s="40"/>
      <c r="N4" s="67"/>
      <c r="O4" s="48"/>
    </row>
    <row r="5" spans="1:15" ht="15">
      <c r="A5" s="15" t="str">
        <f t="shared" si="0"/>
        <v>1.49.</v>
      </c>
      <c r="B5" s="18" t="e">
        <f>IF($E5="m",VLOOKUP($J5,Daten!$H$3:$I$123,2),VLOOKUP($J5,Daten!$J$3:$K$123,2))</f>
        <v>#N/A</v>
      </c>
      <c r="C5" s="37"/>
      <c r="D5" s="38"/>
      <c r="E5" s="39"/>
      <c r="F5" s="40"/>
      <c r="G5" s="22" t="e">
        <f>VLOOKUP($F5,Daten!$A$2:$B$46,2)</f>
        <v>#N/A</v>
      </c>
      <c r="H5" s="47"/>
      <c r="I5" s="39"/>
      <c r="J5" s="39"/>
      <c r="K5" s="39"/>
      <c r="L5" s="39"/>
      <c r="M5" s="40"/>
      <c r="N5" s="67"/>
      <c r="O5" s="48"/>
    </row>
    <row r="6" spans="1:15" ht="15">
      <c r="A6" s="15" t="str">
        <f t="shared" si="0"/>
        <v>1.49.</v>
      </c>
      <c r="B6" s="18" t="e">
        <f>IF($E6="m",VLOOKUP($J6,Daten!$H$3:$I$123,2),VLOOKUP($J6,Daten!$J$3:$K$123,2))</f>
        <v>#N/A</v>
      </c>
      <c r="C6" s="37"/>
      <c r="D6" s="38"/>
      <c r="E6" s="39"/>
      <c r="F6" s="40"/>
      <c r="G6" s="22" t="e">
        <f>VLOOKUP($F6,Daten!$A$2:$B$46,2)</f>
        <v>#N/A</v>
      </c>
      <c r="H6" s="47"/>
      <c r="I6" s="39"/>
      <c r="J6" s="39"/>
      <c r="K6" s="39"/>
      <c r="L6" s="39"/>
      <c r="M6" s="40"/>
      <c r="N6" s="67"/>
      <c r="O6" s="48"/>
    </row>
    <row r="7" spans="1:15" ht="15">
      <c r="A7" s="15" t="str">
        <f t="shared" si="0"/>
        <v>1.49.</v>
      </c>
      <c r="B7" s="18" t="e">
        <f>IF($E7="m",VLOOKUP($J7,Daten!$H$3:$I$123,2),VLOOKUP($J7,Daten!$J$3:$K$123,2))</f>
        <v>#N/A</v>
      </c>
      <c r="C7" s="37"/>
      <c r="D7" s="38"/>
      <c r="E7" s="39"/>
      <c r="F7" s="40"/>
      <c r="G7" s="22" t="e">
        <f>VLOOKUP($F7,Daten!$A$2:$B$46,2)</f>
        <v>#N/A</v>
      </c>
      <c r="H7" s="47"/>
      <c r="I7" s="39"/>
      <c r="J7" s="39"/>
      <c r="K7" s="39"/>
      <c r="L7" s="39"/>
      <c r="M7" s="40"/>
      <c r="N7" s="67"/>
      <c r="O7" s="48"/>
    </row>
    <row r="8" spans="1:15" ht="15">
      <c r="A8" s="15" t="str">
        <f t="shared" si="0"/>
        <v>1.49.</v>
      </c>
      <c r="B8" s="18" t="e">
        <f>IF($E8="m",VLOOKUP($J8,Daten!$H$3:$I$123,2),VLOOKUP($J8,Daten!$J$3:$K$123,2))</f>
        <v>#N/A</v>
      </c>
      <c r="C8" s="37"/>
      <c r="D8" s="38"/>
      <c r="E8" s="39"/>
      <c r="F8" s="40"/>
      <c r="G8" s="22" t="e">
        <f>VLOOKUP($F8,Daten!$A$2:$B$46,2)</f>
        <v>#N/A</v>
      </c>
      <c r="H8" s="47"/>
      <c r="I8" s="39"/>
      <c r="J8" s="39"/>
      <c r="K8" s="39"/>
      <c r="L8" s="39"/>
      <c r="M8" s="40"/>
      <c r="N8" s="67"/>
      <c r="O8" s="48"/>
    </row>
    <row r="9" spans="1:15" ht="15">
      <c r="A9" s="15" t="str">
        <f t="shared" si="0"/>
        <v>1.49.</v>
      </c>
      <c r="B9" s="18" t="e">
        <f>IF($E9="m",VLOOKUP($J9,Daten!$H$3:$I$123,2),VLOOKUP($J9,Daten!$J$3:$K$123,2))</f>
        <v>#N/A</v>
      </c>
      <c r="C9" s="37"/>
      <c r="D9" s="38"/>
      <c r="E9" s="39"/>
      <c r="F9" s="40"/>
      <c r="G9" s="22" t="e">
        <f>VLOOKUP($F9,Daten!$A$2:$B$46,2)</f>
        <v>#N/A</v>
      </c>
      <c r="H9" s="47"/>
      <c r="I9" s="39"/>
      <c r="J9" s="39"/>
      <c r="K9" s="39"/>
      <c r="L9" s="39"/>
      <c r="M9" s="40"/>
      <c r="N9" s="67"/>
      <c r="O9" s="48"/>
    </row>
    <row r="10" spans="1:15" ht="15">
      <c r="A10" s="15" t="str">
        <f t="shared" si="0"/>
        <v>1.49.</v>
      </c>
      <c r="B10" s="18" t="e">
        <f>IF($E10="m",VLOOKUP($J10,Daten!$H$3:$I$123,2),VLOOKUP($J10,Daten!$J$3:$K$123,2))</f>
        <v>#N/A</v>
      </c>
      <c r="C10" s="37"/>
      <c r="D10" s="38"/>
      <c r="E10" s="39"/>
      <c r="F10" s="40"/>
      <c r="G10" s="22" t="e">
        <f>VLOOKUP($F10,Daten!$A$2:$B$46,2)</f>
        <v>#N/A</v>
      </c>
      <c r="H10" s="47"/>
      <c r="I10" s="39"/>
      <c r="J10" s="39"/>
      <c r="K10" s="39"/>
      <c r="L10" s="39"/>
      <c r="M10" s="40"/>
      <c r="N10" s="67"/>
      <c r="O10" s="48"/>
    </row>
    <row r="11" spans="1:15" ht="15">
      <c r="A11" s="15" t="str">
        <f t="shared" si="0"/>
        <v>1.49.</v>
      </c>
      <c r="B11" s="18" t="e">
        <f>IF($E11="m",VLOOKUP($J11,Daten!$H$3:$I$123,2),VLOOKUP($J11,Daten!$J$3:$K$123,2))</f>
        <v>#N/A</v>
      </c>
      <c r="C11" s="37"/>
      <c r="D11" s="38"/>
      <c r="E11" s="39"/>
      <c r="F11" s="40"/>
      <c r="G11" s="22" t="e">
        <f>VLOOKUP($F11,Daten!$A$2:$B$46,2)</f>
        <v>#N/A</v>
      </c>
      <c r="H11" s="47"/>
      <c r="I11" s="39"/>
      <c r="J11" s="39"/>
      <c r="K11" s="39"/>
      <c r="L11" s="39"/>
      <c r="M11" s="40"/>
      <c r="N11" s="67"/>
      <c r="O11" s="48"/>
    </row>
    <row r="12" spans="1:15" ht="15">
      <c r="A12" s="15" t="str">
        <f t="shared" si="0"/>
        <v>1.49.</v>
      </c>
      <c r="B12" s="18" t="e">
        <f>IF($E12="m",VLOOKUP($J12,Daten!$H$3:$I$123,2),VLOOKUP($J12,Daten!$J$3:$K$123,2))</f>
        <v>#N/A</v>
      </c>
      <c r="C12" s="37"/>
      <c r="D12" s="38"/>
      <c r="E12" s="39"/>
      <c r="F12" s="40"/>
      <c r="G12" s="22" t="e">
        <f>VLOOKUP($F12,Daten!$A$2:$B$46,2)</f>
        <v>#N/A</v>
      </c>
      <c r="H12" s="47"/>
      <c r="I12" s="39"/>
      <c r="J12" s="39"/>
      <c r="K12" s="39"/>
      <c r="L12" s="39"/>
      <c r="M12" s="40"/>
      <c r="N12" s="67"/>
      <c r="O12" s="48"/>
    </row>
    <row r="13" spans="1:15" ht="15">
      <c r="A13" s="15" t="str">
        <f t="shared" si="0"/>
        <v>1.49.</v>
      </c>
      <c r="B13" s="18" t="e">
        <f>IF($E13="m",VLOOKUP($J13,Daten!$H$3:$I$123,2),VLOOKUP($J13,Daten!$J$3:$K$123,2))</f>
        <v>#N/A</v>
      </c>
      <c r="C13" s="37"/>
      <c r="D13" s="38"/>
      <c r="E13" s="39"/>
      <c r="F13" s="40"/>
      <c r="G13" s="22" t="e">
        <f>VLOOKUP($F13,Daten!$A$2:$B$46,2)</f>
        <v>#N/A</v>
      </c>
      <c r="H13" s="47"/>
      <c r="I13" s="39"/>
      <c r="J13" s="39"/>
      <c r="K13" s="39"/>
      <c r="L13" s="39"/>
      <c r="M13" s="40"/>
      <c r="N13" s="67"/>
      <c r="O13" s="48"/>
    </row>
    <row r="14" spans="1:15" ht="15">
      <c r="A14" s="15" t="str">
        <f t="shared" si="0"/>
        <v>1.49.</v>
      </c>
      <c r="B14" s="18" t="e">
        <f>IF($E14="m",VLOOKUP($J14,Daten!$H$3:$I$123,2),VLOOKUP($J14,Daten!$J$3:$K$123,2))</f>
        <v>#N/A</v>
      </c>
      <c r="C14" s="37"/>
      <c r="D14" s="38"/>
      <c r="E14" s="39"/>
      <c r="F14" s="40"/>
      <c r="G14" s="22" t="e">
        <f>VLOOKUP($F14,Daten!$A$2:$B$46,2)</f>
        <v>#N/A</v>
      </c>
      <c r="H14" s="47"/>
      <c r="I14" s="39"/>
      <c r="J14" s="39"/>
      <c r="K14" s="39"/>
      <c r="L14" s="39"/>
      <c r="M14" s="40"/>
      <c r="N14" s="67"/>
      <c r="O14" s="48"/>
    </row>
    <row r="15" spans="1:15" ht="15">
      <c r="A15" s="15" t="str">
        <f t="shared" si="0"/>
        <v>1.49.</v>
      </c>
      <c r="B15" s="18" t="e">
        <f>IF($E15="m",VLOOKUP($J15,Daten!$H$3:$I$123,2),VLOOKUP($J15,Daten!$J$3:$K$123,2))</f>
        <v>#N/A</v>
      </c>
      <c r="C15" s="37"/>
      <c r="D15" s="38"/>
      <c r="E15" s="39"/>
      <c r="F15" s="40"/>
      <c r="G15" s="22" t="e">
        <f>VLOOKUP($F15,Daten!$A$2:$B$46,2)</f>
        <v>#N/A</v>
      </c>
      <c r="H15" s="47"/>
      <c r="I15" s="39"/>
      <c r="J15" s="39"/>
      <c r="K15" s="39"/>
      <c r="L15" s="39"/>
      <c r="M15" s="40"/>
      <c r="N15" s="67"/>
      <c r="O15" s="48"/>
    </row>
    <row r="16" spans="1:15" ht="15">
      <c r="A16" s="15" t="str">
        <f t="shared" si="0"/>
        <v>1.49.</v>
      </c>
      <c r="B16" s="18" t="e">
        <f>IF($E16="m",VLOOKUP($J16,Daten!$H$3:$I$123,2),VLOOKUP($J16,Daten!$J$3:$K$123,2))</f>
        <v>#N/A</v>
      </c>
      <c r="C16" s="37"/>
      <c r="D16" s="38"/>
      <c r="E16" s="39"/>
      <c r="F16" s="40"/>
      <c r="G16" s="22" t="e">
        <f>VLOOKUP($F16,Daten!$A$2:$B$46,2)</f>
        <v>#N/A</v>
      </c>
      <c r="H16" s="47"/>
      <c r="I16" s="39"/>
      <c r="J16" s="39"/>
      <c r="K16" s="39"/>
      <c r="L16" s="39"/>
      <c r="M16" s="40"/>
      <c r="N16" s="67"/>
      <c r="O16" s="48"/>
    </row>
    <row r="17" spans="1:15" ht="15">
      <c r="A17" s="15" t="str">
        <f t="shared" si="0"/>
        <v>1.49.</v>
      </c>
      <c r="B17" s="18" t="e">
        <f>IF($E17="m",VLOOKUP($J17,Daten!$H$3:$I$123,2),VLOOKUP($J17,Daten!$J$3:$K$123,2))</f>
        <v>#N/A</v>
      </c>
      <c r="C17" s="37"/>
      <c r="D17" s="38"/>
      <c r="E17" s="39"/>
      <c r="F17" s="40"/>
      <c r="G17" s="22" t="e">
        <f>VLOOKUP($F17,Daten!$A$2:$B$46,2)</f>
        <v>#N/A</v>
      </c>
      <c r="H17" s="47"/>
      <c r="I17" s="39"/>
      <c r="J17" s="39"/>
      <c r="K17" s="39"/>
      <c r="L17" s="39"/>
      <c r="M17" s="40"/>
      <c r="N17" s="67"/>
      <c r="O17" s="48"/>
    </row>
    <row r="18" spans="1:15" ht="15">
      <c r="A18" s="15" t="str">
        <f t="shared" si="0"/>
        <v>1.49.</v>
      </c>
      <c r="B18" s="18" t="e">
        <f>IF($E18="m",VLOOKUP($J18,Daten!$H$3:$I$123,2),VLOOKUP($J18,Daten!$J$3:$K$123,2))</f>
        <v>#N/A</v>
      </c>
      <c r="C18" s="37"/>
      <c r="D18" s="38"/>
      <c r="E18" s="39"/>
      <c r="F18" s="40"/>
      <c r="G18" s="22" t="e">
        <f>VLOOKUP($F18,Daten!$A$2:$B$46,2)</f>
        <v>#N/A</v>
      </c>
      <c r="H18" s="47"/>
      <c r="I18" s="39"/>
      <c r="J18" s="39"/>
      <c r="K18" s="39"/>
      <c r="L18" s="39"/>
      <c r="M18" s="40"/>
      <c r="N18" s="67"/>
      <c r="O18" s="48"/>
    </row>
    <row r="19" spans="1:15" ht="15">
      <c r="A19" s="15" t="str">
        <f t="shared" si="0"/>
        <v>1.49.</v>
      </c>
      <c r="B19" s="18" t="e">
        <f>IF($E19="m",VLOOKUP($J19,Daten!$H$3:$I$123,2),VLOOKUP($J19,Daten!$J$3:$K$123,2))</f>
        <v>#N/A</v>
      </c>
      <c r="C19" s="37"/>
      <c r="D19" s="38"/>
      <c r="E19" s="39"/>
      <c r="F19" s="40"/>
      <c r="G19" s="22" t="e">
        <f>VLOOKUP($F19,Daten!$A$2:$B$46,2)</f>
        <v>#N/A</v>
      </c>
      <c r="H19" s="47"/>
      <c r="I19" s="39"/>
      <c r="J19" s="39"/>
      <c r="K19" s="39"/>
      <c r="L19" s="39"/>
      <c r="M19" s="40"/>
      <c r="N19" s="67"/>
      <c r="O19" s="48"/>
    </row>
    <row r="20" spans="1:15" ht="15">
      <c r="A20" s="15" t="str">
        <f t="shared" si="0"/>
        <v>1.49.</v>
      </c>
      <c r="B20" s="18" t="e">
        <f>IF($E20="m",VLOOKUP($J20,Daten!$H$3:$I$123,2),VLOOKUP($J20,Daten!$J$3:$K$123,2))</f>
        <v>#N/A</v>
      </c>
      <c r="C20" s="37"/>
      <c r="D20" s="38"/>
      <c r="E20" s="39"/>
      <c r="F20" s="40"/>
      <c r="G20" s="22" t="e">
        <f>VLOOKUP($F20,Daten!$A$2:$B$46,2)</f>
        <v>#N/A</v>
      </c>
      <c r="H20" s="47"/>
      <c r="I20" s="39"/>
      <c r="J20" s="39"/>
      <c r="K20" s="39"/>
      <c r="L20" s="39"/>
      <c r="M20" s="40"/>
      <c r="N20" s="67"/>
      <c r="O20" s="48"/>
    </row>
    <row r="21" spans="1:15" ht="15">
      <c r="A21" s="15" t="str">
        <f t="shared" si="0"/>
        <v>1.49.</v>
      </c>
      <c r="B21" s="18" t="e">
        <f>IF($E21="m",VLOOKUP($J21,Daten!$H$3:$I$123,2),VLOOKUP($J21,Daten!$J$3:$K$123,2))</f>
        <v>#N/A</v>
      </c>
      <c r="C21" s="37"/>
      <c r="D21" s="38"/>
      <c r="E21" s="39"/>
      <c r="F21" s="40"/>
      <c r="G21" s="22" t="e">
        <f>VLOOKUP($F21,Daten!$A$2:$B$46,2)</f>
        <v>#N/A</v>
      </c>
      <c r="H21" s="47"/>
      <c r="I21" s="39"/>
      <c r="J21" s="39"/>
      <c r="K21" s="39"/>
      <c r="L21" s="39"/>
      <c r="M21" s="40"/>
      <c r="N21" s="67"/>
      <c r="O21" s="48"/>
    </row>
    <row r="22" spans="1:15" ht="15">
      <c r="A22" s="15" t="str">
        <f t="shared" si="0"/>
        <v>1.49.</v>
      </c>
      <c r="B22" s="18" t="e">
        <f>IF($E22="m",VLOOKUP($J22,Daten!$H$3:$I$123,2),VLOOKUP($J22,Daten!$J$3:$K$123,2))</f>
        <v>#N/A</v>
      </c>
      <c r="C22" s="37"/>
      <c r="D22" s="38"/>
      <c r="E22" s="39"/>
      <c r="F22" s="40"/>
      <c r="G22" s="22" t="e">
        <f>VLOOKUP($F22,Daten!$A$2:$B$46,2)</f>
        <v>#N/A</v>
      </c>
      <c r="H22" s="47"/>
      <c r="I22" s="39"/>
      <c r="J22" s="39"/>
      <c r="K22" s="39"/>
      <c r="L22" s="39"/>
      <c r="M22" s="40"/>
      <c r="N22" s="67"/>
      <c r="O22" s="48"/>
    </row>
    <row r="23" spans="1:15" ht="15">
      <c r="A23" s="15" t="str">
        <f t="shared" si="0"/>
        <v>1.49.</v>
      </c>
      <c r="B23" s="18" t="e">
        <f>IF($E23="m",VLOOKUP($J23,Daten!$H$3:$I$123,2),VLOOKUP($J23,Daten!$J$3:$K$123,2))</f>
        <v>#N/A</v>
      </c>
      <c r="C23" s="37"/>
      <c r="D23" s="38"/>
      <c r="E23" s="39"/>
      <c r="F23" s="40"/>
      <c r="G23" s="22" t="e">
        <f>VLOOKUP($F23,Daten!$A$2:$B$46,2)</f>
        <v>#N/A</v>
      </c>
      <c r="H23" s="47"/>
      <c r="I23" s="39"/>
      <c r="J23" s="39"/>
      <c r="K23" s="39"/>
      <c r="L23" s="39"/>
      <c r="M23" s="40"/>
      <c r="N23" s="67"/>
      <c r="O23" s="48"/>
    </row>
    <row r="24" spans="1:15" ht="15">
      <c r="A24" s="15" t="str">
        <f t="shared" si="0"/>
        <v>1.49.</v>
      </c>
      <c r="B24" s="18" t="e">
        <f>IF($E24="m",VLOOKUP($J24,Daten!$H$3:$I$123,2),VLOOKUP($J24,Daten!$J$3:$K$123,2))</f>
        <v>#N/A</v>
      </c>
      <c r="C24" s="37"/>
      <c r="D24" s="38"/>
      <c r="E24" s="39"/>
      <c r="F24" s="40"/>
      <c r="G24" s="22" t="e">
        <f>VLOOKUP($F24,Daten!$A$2:$B$46,2)</f>
        <v>#N/A</v>
      </c>
      <c r="H24" s="47"/>
      <c r="I24" s="39"/>
      <c r="J24" s="39"/>
      <c r="K24" s="39"/>
      <c r="L24" s="39"/>
      <c r="M24" s="40"/>
      <c r="N24" s="67"/>
      <c r="O24" s="48"/>
    </row>
    <row r="25" spans="1:15" ht="15">
      <c r="A25" s="15" t="str">
        <f t="shared" si="0"/>
        <v>1.49.</v>
      </c>
      <c r="B25" s="18" t="e">
        <f>IF($E25="m",VLOOKUP($J25,Daten!$H$3:$I$123,2),VLOOKUP($J25,Daten!$J$3:$K$123,2))</f>
        <v>#N/A</v>
      </c>
      <c r="C25" s="37"/>
      <c r="D25" s="38"/>
      <c r="E25" s="39"/>
      <c r="F25" s="40"/>
      <c r="G25" s="22" t="e">
        <f>VLOOKUP($F25,Daten!$A$2:$B$46,2)</f>
        <v>#N/A</v>
      </c>
      <c r="H25" s="47"/>
      <c r="I25" s="39"/>
      <c r="J25" s="39"/>
      <c r="K25" s="39"/>
      <c r="L25" s="39"/>
      <c r="M25" s="40"/>
      <c r="N25" s="67"/>
      <c r="O25" s="48"/>
    </row>
    <row r="26" spans="1:15" ht="15">
      <c r="A26" s="15" t="str">
        <f t="shared" si="0"/>
        <v>1.49.</v>
      </c>
      <c r="B26" s="18" t="e">
        <f>IF($E26="m",VLOOKUP($J26,Daten!$H$3:$I$123,2),VLOOKUP($J26,Daten!$J$3:$K$123,2))</f>
        <v>#N/A</v>
      </c>
      <c r="C26" s="37"/>
      <c r="D26" s="38"/>
      <c r="E26" s="39"/>
      <c r="F26" s="40"/>
      <c r="G26" s="22" t="e">
        <f>VLOOKUP($F26,Daten!$A$2:$B$46,2)</f>
        <v>#N/A</v>
      </c>
      <c r="H26" s="47"/>
      <c r="I26" s="39"/>
      <c r="J26" s="39"/>
      <c r="K26" s="39"/>
      <c r="L26" s="39"/>
      <c r="M26" s="40"/>
      <c r="N26" s="67"/>
      <c r="O26" s="48"/>
    </row>
    <row r="27" spans="1:15" ht="15">
      <c r="A27" s="15" t="str">
        <f t="shared" si="0"/>
        <v>1.49.</v>
      </c>
      <c r="B27" s="18" t="e">
        <f>IF($E27="m",VLOOKUP($J27,Daten!$H$3:$I$123,2),VLOOKUP($J27,Daten!$J$3:$K$123,2))</f>
        <v>#N/A</v>
      </c>
      <c r="C27" s="37"/>
      <c r="D27" s="38"/>
      <c r="E27" s="39"/>
      <c r="F27" s="40"/>
      <c r="G27" s="22" t="e">
        <f>VLOOKUP($F27,Daten!$A$2:$B$46,2)</f>
        <v>#N/A</v>
      </c>
      <c r="H27" s="47"/>
      <c r="I27" s="39"/>
      <c r="J27" s="39"/>
      <c r="K27" s="39"/>
      <c r="L27" s="39"/>
      <c r="M27" s="40"/>
      <c r="N27" s="67"/>
      <c r="O27" s="48"/>
    </row>
    <row r="28" spans="1:15" ht="15">
      <c r="A28" s="15" t="str">
        <f t="shared" si="0"/>
        <v>1.49.</v>
      </c>
      <c r="B28" s="18" t="e">
        <f>IF($E28="m",VLOOKUP($J28,Daten!$H$3:$I$123,2),VLOOKUP($J28,Daten!$J$3:$K$123,2))</f>
        <v>#N/A</v>
      </c>
      <c r="C28" s="37"/>
      <c r="D28" s="38"/>
      <c r="E28" s="39"/>
      <c r="F28" s="40"/>
      <c r="G28" s="22" t="e">
        <f>VLOOKUP($F28,Daten!$A$2:$B$46,2)</f>
        <v>#N/A</v>
      </c>
      <c r="H28" s="47"/>
      <c r="I28" s="39"/>
      <c r="J28" s="39"/>
      <c r="K28" s="39"/>
      <c r="L28" s="39"/>
      <c r="M28" s="40"/>
      <c r="N28" s="67"/>
      <c r="O28" s="48"/>
    </row>
    <row r="29" spans="1:15" ht="15">
      <c r="A29" s="15" t="str">
        <f t="shared" si="0"/>
        <v>1.49.</v>
      </c>
      <c r="B29" s="18" t="e">
        <f>IF($E29="m",VLOOKUP($J29,Daten!$H$3:$I$123,2),VLOOKUP($J29,Daten!$J$3:$K$123,2))</f>
        <v>#N/A</v>
      </c>
      <c r="C29" s="37"/>
      <c r="D29" s="38"/>
      <c r="E29" s="39"/>
      <c r="F29" s="40"/>
      <c r="G29" s="22" t="e">
        <f>VLOOKUP($F29,Daten!$A$2:$B$46,2)</f>
        <v>#N/A</v>
      </c>
      <c r="H29" s="47"/>
      <c r="I29" s="39"/>
      <c r="J29" s="39"/>
      <c r="K29" s="39"/>
      <c r="L29" s="39"/>
      <c r="M29" s="40"/>
      <c r="N29" s="67"/>
      <c r="O29" s="48"/>
    </row>
    <row r="30" spans="1:15" ht="15">
      <c r="A30" s="15" t="str">
        <f t="shared" si="0"/>
        <v>1.49.</v>
      </c>
      <c r="B30" s="18" t="e">
        <f>IF($E30="m",VLOOKUP($J30,Daten!$H$3:$I$123,2),VLOOKUP($J30,Daten!$J$3:$K$123,2))</f>
        <v>#N/A</v>
      </c>
      <c r="C30" s="37"/>
      <c r="D30" s="38"/>
      <c r="E30" s="39"/>
      <c r="F30" s="40"/>
      <c r="G30" s="22" t="e">
        <f>VLOOKUP($F30,Daten!$A$2:$B$46,2)</f>
        <v>#N/A</v>
      </c>
      <c r="H30" s="47"/>
      <c r="I30" s="39"/>
      <c r="J30" s="39"/>
      <c r="K30" s="39"/>
      <c r="L30" s="39"/>
      <c r="M30" s="40"/>
      <c r="N30" s="67"/>
      <c r="O30" s="48"/>
    </row>
    <row r="31" spans="1:15" ht="15">
      <c r="A31" s="15" t="str">
        <f t="shared" si="0"/>
        <v>1.49.</v>
      </c>
      <c r="B31" s="18" t="e">
        <f>IF($E31="m",VLOOKUP($J31,Daten!$H$3:$I$123,2),VLOOKUP($J31,Daten!$J$3:$K$123,2))</f>
        <v>#N/A</v>
      </c>
      <c r="C31" s="37"/>
      <c r="D31" s="38"/>
      <c r="E31" s="39"/>
      <c r="F31" s="40"/>
      <c r="G31" s="22" t="e">
        <f>VLOOKUP($F31,Daten!$A$2:$B$46,2)</f>
        <v>#N/A</v>
      </c>
      <c r="H31" s="47"/>
      <c r="I31" s="39"/>
      <c r="J31" s="39"/>
      <c r="K31" s="39"/>
      <c r="L31" s="39"/>
      <c r="M31" s="40"/>
      <c r="N31" s="67"/>
      <c r="O31" s="48"/>
    </row>
    <row r="32" spans="1:15" ht="15">
      <c r="A32" s="15" t="str">
        <f t="shared" si="0"/>
        <v>1.49.</v>
      </c>
      <c r="B32" s="18" t="e">
        <f>IF($E32="m",VLOOKUP($J32,Daten!$H$3:$I$123,2),VLOOKUP($J32,Daten!$J$3:$K$123,2))</f>
        <v>#N/A</v>
      </c>
      <c r="C32" s="37"/>
      <c r="D32" s="38"/>
      <c r="E32" s="39"/>
      <c r="F32" s="40"/>
      <c r="G32" s="22" t="e">
        <f>VLOOKUP($F32,Daten!$A$2:$B$46,2)</f>
        <v>#N/A</v>
      </c>
      <c r="H32" s="47"/>
      <c r="I32" s="39"/>
      <c r="J32" s="39"/>
      <c r="K32" s="39"/>
      <c r="L32" s="39"/>
      <c r="M32" s="40"/>
      <c r="N32" s="67"/>
      <c r="O32" s="48"/>
    </row>
    <row r="33" spans="1:15" ht="15">
      <c r="A33" s="15" t="str">
        <f t="shared" si="0"/>
        <v>1.49.</v>
      </c>
      <c r="B33" s="18" t="e">
        <f>IF($E33="m",VLOOKUP($J33,Daten!$H$3:$I$123,2),VLOOKUP($J33,Daten!$J$3:$K$123,2))</f>
        <v>#N/A</v>
      </c>
      <c r="C33" s="37"/>
      <c r="D33" s="38"/>
      <c r="E33" s="39"/>
      <c r="F33" s="40"/>
      <c r="G33" s="22" t="e">
        <f>VLOOKUP($F33,Daten!$A$2:$B$46,2)</f>
        <v>#N/A</v>
      </c>
      <c r="H33" s="47"/>
      <c r="I33" s="39"/>
      <c r="J33" s="39"/>
      <c r="K33" s="39"/>
      <c r="L33" s="39"/>
      <c r="M33" s="40"/>
      <c r="N33" s="67"/>
      <c r="O33" s="48"/>
    </row>
    <row r="34" spans="1:15" ht="15">
      <c r="A34" s="15" t="str">
        <f t="shared" si="0"/>
        <v>1.49.</v>
      </c>
      <c r="B34" s="18" t="e">
        <f>IF($E34="m",VLOOKUP($J34,Daten!$H$3:$I$123,2),VLOOKUP($J34,Daten!$J$3:$K$123,2))</f>
        <v>#N/A</v>
      </c>
      <c r="C34" s="37"/>
      <c r="D34" s="38"/>
      <c r="E34" s="39"/>
      <c r="F34" s="40"/>
      <c r="G34" s="22" t="e">
        <f>VLOOKUP($F34,Daten!$A$2:$B$46,2)</f>
        <v>#N/A</v>
      </c>
      <c r="H34" s="47"/>
      <c r="I34" s="39"/>
      <c r="J34" s="39"/>
      <c r="K34" s="39"/>
      <c r="L34" s="39"/>
      <c r="M34" s="40"/>
      <c r="N34" s="67"/>
      <c r="O34" s="48"/>
    </row>
    <row r="35" spans="1:15" ht="15">
      <c r="A35" s="15" t="str">
        <f t="shared" si="0"/>
        <v>1.49.</v>
      </c>
      <c r="B35" s="18" t="e">
        <f>IF($E35="m",VLOOKUP($J35,Daten!$H$3:$I$123,2),VLOOKUP($J35,Daten!$J$3:$K$123,2))</f>
        <v>#N/A</v>
      </c>
      <c r="C35" s="37"/>
      <c r="D35" s="38"/>
      <c r="E35" s="39"/>
      <c r="F35" s="40"/>
      <c r="G35" s="22" t="e">
        <f>VLOOKUP($F35,Daten!$A$2:$B$46,2)</f>
        <v>#N/A</v>
      </c>
      <c r="H35" s="47"/>
      <c r="I35" s="39"/>
      <c r="J35" s="39"/>
      <c r="K35" s="39"/>
      <c r="L35" s="39"/>
      <c r="M35" s="40"/>
      <c r="N35" s="67"/>
      <c r="O35" s="48"/>
    </row>
    <row r="36" spans="1:15" ht="15">
      <c r="A36" s="15" t="str">
        <f t="shared" si="0"/>
        <v>1.49.</v>
      </c>
      <c r="B36" s="18" t="e">
        <f>IF($E36="m",VLOOKUP($J36,Daten!$H$3:$I$123,2),VLOOKUP($J36,Daten!$J$3:$K$123,2))</f>
        <v>#N/A</v>
      </c>
      <c r="C36" s="37"/>
      <c r="D36" s="38"/>
      <c r="E36" s="39"/>
      <c r="F36" s="40"/>
      <c r="G36" s="22" t="e">
        <f>VLOOKUP($F36,Daten!$A$2:$B$46,2)</f>
        <v>#N/A</v>
      </c>
      <c r="H36" s="47"/>
      <c r="I36" s="39"/>
      <c r="J36" s="39"/>
      <c r="K36" s="39"/>
      <c r="L36" s="39"/>
      <c r="M36" s="40"/>
      <c r="N36" s="67"/>
      <c r="O36" s="48"/>
    </row>
    <row r="37" spans="1:15" ht="15">
      <c r="A37" s="15" t="str">
        <f t="shared" si="0"/>
        <v>1.49.</v>
      </c>
      <c r="B37" s="18" t="e">
        <f>IF($E37="m",VLOOKUP($J37,Daten!$H$3:$I$123,2),VLOOKUP($J37,Daten!$J$3:$K$123,2))</f>
        <v>#N/A</v>
      </c>
      <c r="C37" s="37"/>
      <c r="D37" s="38"/>
      <c r="E37" s="39"/>
      <c r="F37" s="40"/>
      <c r="G37" s="22" t="e">
        <f>VLOOKUP($F37,Daten!$A$2:$B$46,2)</f>
        <v>#N/A</v>
      </c>
      <c r="H37" s="47"/>
      <c r="I37" s="39"/>
      <c r="J37" s="39"/>
      <c r="K37" s="39"/>
      <c r="L37" s="39"/>
      <c r="M37" s="40"/>
      <c r="N37" s="67"/>
      <c r="O37" s="48"/>
    </row>
    <row r="38" spans="1:15" ht="15">
      <c r="A38" s="15" t="str">
        <f t="shared" si="0"/>
        <v>1.49.</v>
      </c>
      <c r="B38" s="18" t="e">
        <f>IF($E38="m",VLOOKUP($J38,Daten!$H$3:$I$123,2),VLOOKUP($J38,Daten!$J$3:$K$123,2))</f>
        <v>#N/A</v>
      </c>
      <c r="C38" s="37"/>
      <c r="D38" s="38"/>
      <c r="E38" s="39"/>
      <c r="F38" s="40"/>
      <c r="G38" s="22" t="e">
        <f>VLOOKUP($F38,Daten!$A$2:$B$46,2)</f>
        <v>#N/A</v>
      </c>
      <c r="H38" s="47"/>
      <c r="I38" s="39"/>
      <c r="J38" s="39"/>
      <c r="K38" s="39"/>
      <c r="L38" s="39"/>
      <c r="M38" s="40"/>
      <c r="N38" s="67"/>
      <c r="O38" s="48"/>
    </row>
    <row r="39" spans="1:15" ht="15">
      <c r="A39" s="15" t="str">
        <f t="shared" si="0"/>
        <v>1.49.</v>
      </c>
      <c r="B39" s="18" t="e">
        <f>IF($E39="m",VLOOKUP($J39,Daten!$H$3:$I$123,2),VLOOKUP($J39,Daten!$J$3:$K$123,2))</f>
        <v>#N/A</v>
      </c>
      <c r="C39" s="37"/>
      <c r="D39" s="38"/>
      <c r="E39" s="39"/>
      <c r="F39" s="40"/>
      <c r="G39" s="22" t="e">
        <f>VLOOKUP($F39,Daten!$A$2:$B$46,2)</f>
        <v>#N/A</v>
      </c>
      <c r="H39" s="47"/>
      <c r="I39" s="39"/>
      <c r="J39" s="39"/>
      <c r="K39" s="39"/>
      <c r="L39" s="39"/>
      <c r="M39" s="40"/>
      <c r="N39" s="67"/>
      <c r="O39" s="48"/>
    </row>
    <row r="40" spans="1:15" ht="15">
      <c r="A40" s="15" t="str">
        <f t="shared" si="0"/>
        <v>1.49.</v>
      </c>
      <c r="B40" s="18" t="e">
        <f>IF($E40="m",VLOOKUP($J40,Daten!$H$3:$I$123,2),VLOOKUP($J40,Daten!$J$3:$K$123,2))</f>
        <v>#N/A</v>
      </c>
      <c r="C40" s="37"/>
      <c r="D40" s="38"/>
      <c r="E40" s="39"/>
      <c r="F40" s="40"/>
      <c r="G40" s="22" t="e">
        <f>VLOOKUP($F40,Daten!$A$2:$B$46,2)</f>
        <v>#N/A</v>
      </c>
      <c r="H40" s="47"/>
      <c r="I40" s="39"/>
      <c r="J40" s="39"/>
      <c r="K40" s="39"/>
      <c r="L40" s="39"/>
      <c r="M40" s="40"/>
      <c r="N40" s="67"/>
      <c r="O40" s="48"/>
    </row>
    <row r="41" spans="1:15" ht="15">
      <c r="A41" s="15" t="str">
        <f t="shared" si="0"/>
        <v>1.49.</v>
      </c>
      <c r="B41" s="18" t="e">
        <f>IF($E41="m",VLOOKUP($J41,Daten!$H$3:$I$123,2),VLOOKUP($J41,Daten!$J$3:$K$123,2))</f>
        <v>#N/A</v>
      </c>
      <c r="C41" s="37"/>
      <c r="D41" s="38"/>
      <c r="E41" s="39"/>
      <c r="F41" s="40"/>
      <c r="G41" s="22" t="e">
        <f>VLOOKUP($F41,Daten!$A$2:$B$46,2)</f>
        <v>#N/A</v>
      </c>
      <c r="H41" s="47"/>
      <c r="I41" s="39"/>
      <c r="J41" s="39"/>
      <c r="K41" s="39"/>
      <c r="L41" s="39"/>
      <c r="M41" s="40"/>
      <c r="N41" s="67"/>
      <c r="O41" s="48"/>
    </row>
    <row r="42" spans="1:15" ht="15">
      <c r="A42" s="15" t="str">
        <f t="shared" si="0"/>
        <v>1.49.</v>
      </c>
      <c r="B42" s="18" t="e">
        <f>IF($E42="m",VLOOKUP($J42,Daten!$H$3:$I$123,2),VLOOKUP($J42,Daten!$J$3:$K$123,2))</f>
        <v>#N/A</v>
      </c>
      <c r="C42" s="37"/>
      <c r="D42" s="38"/>
      <c r="E42" s="39"/>
      <c r="F42" s="40"/>
      <c r="G42" s="22" t="e">
        <f>VLOOKUP($F42,Daten!$A$2:$B$46,2)</f>
        <v>#N/A</v>
      </c>
      <c r="H42" s="47"/>
      <c r="I42" s="39"/>
      <c r="J42" s="39"/>
      <c r="K42" s="39"/>
      <c r="L42" s="39"/>
      <c r="M42" s="40"/>
      <c r="N42" s="67"/>
      <c r="O42" s="48"/>
    </row>
    <row r="43" spans="1:15" ht="15">
      <c r="A43" s="15" t="str">
        <f t="shared" si="0"/>
        <v>1.49.</v>
      </c>
      <c r="B43" s="18" t="e">
        <f>IF($E43="m",VLOOKUP($J43,Daten!$H$3:$I$123,2),VLOOKUP($J43,Daten!$J$3:$K$123,2))</f>
        <v>#N/A</v>
      </c>
      <c r="C43" s="37"/>
      <c r="D43" s="38"/>
      <c r="E43" s="39"/>
      <c r="F43" s="40"/>
      <c r="G43" s="22" t="e">
        <f>VLOOKUP($F43,Daten!$A$2:$B$46,2)</f>
        <v>#N/A</v>
      </c>
      <c r="H43" s="47"/>
      <c r="I43" s="39"/>
      <c r="J43" s="39"/>
      <c r="K43" s="39"/>
      <c r="L43" s="39"/>
      <c r="M43" s="40"/>
      <c r="N43" s="67"/>
      <c r="O43" s="48"/>
    </row>
    <row r="44" spans="1:15" ht="15">
      <c r="A44" s="15" t="str">
        <f t="shared" si="0"/>
        <v>1.49.</v>
      </c>
      <c r="B44" s="18" t="e">
        <f>IF($E44="m",VLOOKUP($J44,Daten!$H$3:$I$123,2),VLOOKUP($J44,Daten!$J$3:$K$123,2))</f>
        <v>#N/A</v>
      </c>
      <c r="C44" s="37"/>
      <c r="D44" s="38"/>
      <c r="E44" s="39"/>
      <c r="F44" s="40"/>
      <c r="G44" s="22" t="e">
        <f>VLOOKUP($F44,Daten!$A$2:$B$46,2)</f>
        <v>#N/A</v>
      </c>
      <c r="H44" s="47"/>
      <c r="I44" s="39"/>
      <c r="J44" s="39"/>
      <c r="K44" s="39"/>
      <c r="L44" s="39"/>
      <c r="M44" s="40"/>
      <c r="N44" s="67"/>
      <c r="O44" s="48"/>
    </row>
    <row r="45" spans="1:15" ht="15">
      <c r="A45" s="15" t="str">
        <f t="shared" si="0"/>
        <v>1.49.</v>
      </c>
      <c r="B45" s="18" t="e">
        <f>IF($E45="m",VLOOKUP($J45,Daten!$H$3:$I$123,2),VLOOKUP($J45,Daten!$J$3:$K$123,2))</f>
        <v>#N/A</v>
      </c>
      <c r="C45" s="37"/>
      <c r="D45" s="38"/>
      <c r="E45" s="39"/>
      <c r="F45" s="40"/>
      <c r="G45" s="22" t="e">
        <f>VLOOKUP($F45,Daten!$A$2:$B$46,2)</f>
        <v>#N/A</v>
      </c>
      <c r="H45" s="47"/>
      <c r="I45" s="39"/>
      <c r="J45" s="39"/>
      <c r="K45" s="39"/>
      <c r="L45" s="39"/>
      <c r="M45" s="40"/>
      <c r="N45" s="67"/>
      <c r="O45" s="48"/>
    </row>
    <row r="46" spans="1:15" ht="15">
      <c r="A46" s="15" t="str">
        <f t="shared" si="0"/>
        <v>1.49.</v>
      </c>
      <c r="B46" s="18" t="e">
        <f>IF($E46="m",VLOOKUP($J46,Daten!$H$3:$I$123,2),VLOOKUP($J46,Daten!$J$3:$K$123,2))</f>
        <v>#N/A</v>
      </c>
      <c r="C46" s="37"/>
      <c r="D46" s="38"/>
      <c r="E46" s="39"/>
      <c r="F46" s="40"/>
      <c r="G46" s="22" t="e">
        <f>VLOOKUP($F46,Daten!$A$2:$B$46,2)</f>
        <v>#N/A</v>
      </c>
      <c r="H46" s="47"/>
      <c r="I46" s="39"/>
      <c r="J46" s="39"/>
      <c r="K46" s="39"/>
      <c r="L46" s="39"/>
      <c r="M46" s="40"/>
      <c r="N46" s="67"/>
      <c r="O46" s="48"/>
    </row>
    <row r="47" spans="1:15" ht="15">
      <c r="A47" s="15" t="str">
        <f t="shared" si="0"/>
        <v>1.49.</v>
      </c>
      <c r="B47" s="18" t="e">
        <f>IF($E47="m",VLOOKUP($J47,Daten!$H$3:$I$123,2),VLOOKUP($J47,Daten!$J$3:$K$123,2))</f>
        <v>#N/A</v>
      </c>
      <c r="C47" s="37"/>
      <c r="D47" s="38"/>
      <c r="E47" s="39"/>
      <c r="F47" s="40"/>
      <c r="G47" s="22" t="e">
        <f>VLOOKUP($F47,Daten!$A$2:$B$46,2)</f>
        <v>#N/A</v>
      </c>
      <c r="H47" s="47"/>
      <c r="I47" s="39"/>
      <c r="J47" s="39"/>
      <c r="K47" s="39"/>
      <c r="L47" s="39"/>
      <c r="M47" s="40"/>
      <c r="N47" s="67"/>
      <c r="O47" s="48"/>
    </row>
    <row r="48" spans="1:15" ht="15">
      <c r="A48" s="15" t="str">
        <f t="shared" si="0"/>
        <v>1.49.</v>
      </c>
      <c r="B48" s="18" t="e">
        <f>IF($E48="m",VLOOKUP($J48,Daten!$H$3:$I$123,2),VLOOKUP($J48,Daten!$J$3:$K$123,2))</f>
        <v>#N/A</v>
      </c>
      <c r="C48" s="37"/>
      <c r="D48" s="38"/>
      <c r="E48" s="39"/>
      <c r="F48" s="40"/>
      <c r="G48" s="22" t="e">
        <f>VLOOKUP($F48,Daten!$A$2:$B$46,2)</f>
        <v>#N/A</v>
      </c>
      <c r="H48" s="47"/>
      <c r="I48" s="39"/>
      <c r="J48" s="39"/>
      <c r="K48" s="39"/>
      <c r="L48" s="39"/>
      <c r="M48" s="40"/>
      <c r="N48" s="67"/>
      <c r="O48" s="48"/>
    </row>
    <row r="49" spans="1:15" ht="15">
      <c r="A49" s="15" t="str">
        <f t="shared" si="0"/>
        <v>1.49.</v>
      </c>
      <c r="B49" s="18" t="e">
        <f>IF($E49="m",VLOOKUP($J49,Daten!$H$3:$I$123,2),VLOOKUP($J49,Daten!$J$3:$K$123,2))</f>
        <v>#N/A</v>
      </c>
      <c r="C49" s="37"/>
      <c r="D49" s="38"/>
      <c r="E49" s="39"/>
      <c r="F49" s="40"/>
      <c r="G49" s="22" t="e">
        <f>VLOOKUP($F49,Daten!$A$2:$B$46,2)</f>
        <v>#N/A</v>
      </c>
      <c r="H49" s="47"/>
      <c r="I49" s="39"/>
      <c r="J49" s="39"/>
      <c r="K49" s="39"/>
      <c r="L49" s="39"/>
      <c r="M49" s="40"/>
      <c r="N49" s="67"/>
      <c r="O49" s="48"/>
    </row>
    <row r="50" spans="1:15" ht="15">
      <c r="A50" s="15" t="str">
        <f t="shared" si="0"/>
        <v>1.49.</v>
      </c>
      <c r="B50" s="18" t="e">
        <f>IF($E50="m",VLOOKUP($J50,Daten!$H$3:$I$123,2),VLOOKUP($J50,Daten!$J$3:$K$123,2))</f>
        <v>#N/A</v>
      </c>
      <c r="C50" s="37"/>
      <c r="D50" s="38"/>
      <c r="E50" s="39"/>
      <c r="F50" s="40"/>
      <c r="G50" s="22" t="e">
        <f>VLOOKUP($F50,Daten!$A$2:$B$46,2)</f>
        <v>#N/A</v>
      </c>
      <c r="H50" s="47"/>
      <c r="I50" s="39"/>
      <c r="J50" s="39"/>
      <c r="K50" s="39"/>
      <c r="L50" s="39"/>
      <c r="M50" s="40"/>
      <c r="N50" s="67"/>
      <c r="O50" s="48"/>
    </row>
    <row r="51" spans="1:15" ht="15">
      <c r="A51" s="15" t="str">
        <f t="shared" si="0"/>
        <v>1.49.</v>
      </c>
      <c r="B51" s="18" t="e">
        <f>IF($E51="m",VLOOKUP($J51,Daten!$H$3:$I$123,2),VLOOKUP($J51,Daten!$J$3:$K$123,2))</f>
        <v>#N/A</v>
      </c>
      <c r="C51" s="37"/>
      <c r="D51" s="38"/>
      <c r="E51" s="39"/>
      <c r="F51" s="40"/>
      <c r="G51" s="22" t="e">
        <f>VLOOKUP($F51,Daten!$A$2:$B$46,2)</f>
        <v>#N/A</v>
      </c>
      <c r="H51" s="47"/>
      <c r="I51" s="39"/>
      <c r="J51" s="39"/>
      <c r="K51" s="39"/>
      <c r="L51" s="39"/>
      <c r="M51" s="40"/>
      <c r="N51" s="67"/>
      <c r="O51" s="48"/>
    </row>
    <row r="52" spans="1:15" ht="15">
      <c r="A52" s="15" t="str">
        <f t="shared" si="0"/>
        <v>1.49.</v>
      </c>
      <c r="B52" s="18" t="e">
        <f>IF($E52="m",VLOOKUP($J52,Daten!$H$3:$I$123,2),VLOOKUP($J52,Daten!$J$3:$K$123,2))</f>
        <v>#N/A</v>
      </c>
      <c r="C52" s="37"/>
      <c r="D52" s="38"/>
      <c r="E52" s="39"/>
      <c r="F52" s="40"/>
      <c r="G52" s="22" t="e">
        <f>VLOOKUP($F52,Daten!$A$2:$B$46,2)</f>
        <v>#N/A</v>
      </c>
      <c r="H52" s="47"/>
      <c r="I52" s="39"/>
      <c r="J52" s="39"/>
      <c r="K52" s="39"/>
      <c r="L52" s="39"/>
      <c r="M52" s="40"/>
      <c r="N52" s="67"/>
      <c r="O52" s="48"/>
    </row>
    <row r="53" spans="1:15" ht="15">
      <c r="A53" s="15" t="str">
        <f t="shared" si="0"/>
        <v>1.49.</v>
      </c>
      <c r="B53" s="18" t="e">
        <f>IF($E53="m",VLOOKUP($J53,Daten!$H$3:$I$123,2),VLOOKUP($J53,Daten!$J$3:$K$123,2))</f>
        <v>#N/A</v>
      </c>
      <c r="C53" s="37"/>
      <c r="D53" s="38"/>
      <c r="E53" s="39"/>
      <c r="F53" s="40"/>
      <c r="G53" s="22" t="e">
        <f>VLOOKUP($F53,Daten!$A$2:$B$46,2)</f>
        <v>#N/A</v>
      </c>
      <c r="H53" s="47"/>
      <c r="I53" s="39"/>
      <c r="J53" s="39"/>
      <c r="K53" s="39"/>
      <c r="L53" s="39"/>
      <c r="M53" s="40"/>
      <c r="N53" s="67"/>
      <c r="O53" s="48"/>
    </row>
    <row r="54" spans="1:15" ht="15">
      <c r="A54" s="15" t="str">
        <f t="shared" si="0"/>
        <v>1.49.</v>
      </c>
      <c r="B54" s="18" t="e">
        <f>IF($E54="m",VLOOKUP($J54,Daten!$H$3:$I$123,2),VLOOKUP($J54,Daten!$J$3:$K$123,2))</f>
        <v>#N/A</v>
      </c>
      <c r="C54" s="37"/>
      <c r="D54" s="38"/>
      <c r="E54" s="39"/>
      <c r="F54" s="40"/>
      <c r="G54" s="22" t="e">
        <f>VLOOKUP($F54,Daten!$A$2:$B$46,2)</f>
        <v>#N/A</v>
      </c>
      <c r="H54" s="47"/>
      <c r="I54" s="39"/>
      <c r="J54" s="39"/>
      <c r="K54" s="39"/>
      <c r="L54" s="39"/>
      <c r="M54" s="40"/>
      <c r="N54" s="67"/>
      <c r="O54" s="48"/>
    </row>
    <row r="55" spans="1:15" ht="15">
      <c r="A55" s="15" t="str">
        <f t="shared" si="0"/>
        <v>1.49.</v>
      </c>
      <c r="B55" s="18" t="e">
        <f>IF($E55="m",VLOOKUP($J55,Daten!$H$3:$I$123,2),VLOOKUP($J55,Daten!$J$3:$K$123,2))</f>
        <v>#N/A</v>
      </c>
      <c r="C55" s="37"/>
      <c r="D55" s="38"/>
      <c r="E55" s="39"/>
      <c r="F55" s="40"/>
      <c r="G55" s="22" t="e">
        <f>VLOOKUP($F55,Daten!$A$2:$B$46,2)</f>
        <v>#N/A</v>
      </c>
      <c r="H55" s="47"/>
      <c r="I55" s="39"/>
      <c r="J55" s="39"/>
      <c r="K55" s="39"/>
      <c r="L55" s="39"/>
      <c r="M55" s="40"/>
      <c r="N55" s="67"/>
      <c r="O55" s="48"/>
    </row>
    <row r="56" spans="1:15" ht="15">
      <c r="A56" s="15" t="str">
        <f t="shared" si="0"/>
        <v>1.49.</v>
      </c>
      <c r="B56" s="18" t="e">
        <f>IF($E56="m",VLOOKUP($J56,Daten!$H$3:$I$123,2),VLOOKUP($J56,Daten!$J$3:$K$123,2))</f>
        <v>#N/A</v>
      </c>
      <c r="C56" s="37"/>
      <c r="D56" s="38"/>
      <c r="E56" s="39"/>
      <c r="F56" s="40"/>
      <c r="G56" s="22" t="e">
        <f>VLOOKUP($F56,Daten!$A$2:$B$46,2)</f>
        <v>#N/A</v>
      </c>
      <c r="H56" s="47"/>
      <c r="I56" s="39"/>
      <c r="J56" s="39"/>
      <c r="K56" s="39"/>
      <c r="L56" s="39"/>
      <c r="M56" s="40"/>
      <c r="N56" s="67"/>
      <c r="O56" s="48"/>
    </row>
    <row r="57" spans="1:15" ht="15">
      <c r="A57" s="15" t="str">
        <f t="shared" si="0"/>
        <v>1.49.</v>
      </c>
      <c r="B57" s="18" t="e">
        <f>IF($E57="m",VLOOKUP($J57,Daten!$H$3:$I$123,2),VLOOKUP($J57,Daten!$J$3:$K$123,2))</f>
        <v>#N/A</v>
      </c>
      <c r="C57" s="37"/>
      <c r="D57" s="38"/>
      <c r="E57" s="39"/>
      <c r="F57" s="40"/>
      <c r="G57" s="22" t="e">
        <f>VLOOKUP($F57,Daten!$A$2:$B$46,2)</f>
        <v>#N/A</v>
      </c>
      <c r="H57" s="47"/>
      <c r="I57" s="39"/>
      <c r="J57" s="39"/>
      <c r="K57" s="39"/>
      <c r="L57" s="39"/>
      <c r="M57" s="40"/>
      <c r="N57" s="67"/>
      <c r="O57" s="48"/>
    </row>
    <row r="58" spans="1:15" ht="15">
      <c r="A58" s="15" t="str">
        <f t="shared" si="0"/>
        <v>1.49.</v>
      </c>
      <c r="B58" s="18" t="e">
        <f>IF($E58="m",VLOOKUP($J58,Daten!$H$3:$I$123,2),VLOOKUP($J58,Daten!$J$3:$K$123,2))</f>
        <v>#N/A</v>
      </c>
      <c r="C58" s="37"/>
      <c r="D58" s="38"/>
      <c r="E58" s="39"/>
      <c r="F58" s="40"/>
      <c r="G58" s="22" t="e">
        <f>VLOOKUP($F58,Daten!$A$2:$B$46,2)</f>
        <v>#N/A</v>
      </c>
      <c r="H58" s="47"/>
      <c r="I58" s="39"/>
      <c r="J58" s="39"/>
      <c r="K58" s="39"/>
      <c r="L58" s="39"/>
      <c r="M58" s="40"/>
      <c r="N58" s="67"/>
      <c r="O58" s="48"/>
    </row>
    <row r="59" spans="1:15" ht="15.75" thickBot="1">
      <c r="A59" s="16" t="str">
        <f t="shared" si="0"/>
        <v>1.49.</v>
      </c>
      <c r="B59" s="20" t="e">
        <f>IF($E59="m",VLOOKUP($J59,Daten!$H$3:$I$123,2),VLOOKUP($J59,Daten!$J$3:$K$123,2))</f>
        <v>#N/A</v>
      </c>
      <c r="C59" s="41"/>
      <c r="D59" s="42"/>
      <c r="E59" s="43"/>
      <c r="F59" s="44"/>
      <c r="G59" s="23" t="e">
        <f>VLOOKUP($F59,Daten!$A$2:$B$46,2)</f>
        <v>#N/A</v>
      </c>
      <c r="H59" s="49"/>
      <c r="I59" s="43"/>
      <c r="J59" s="43"/>
      <c r="K59" s="43"/>
      <c r="L59" s="43"/>
      <c r="M59" s="44"/>
      <c r="N59" s="70"/>
      <c r="O59" s="50"/>
    </row>
    <row r="60" spans="1:15" ht="15">
      <c r="A60" s="7"/>
      <c r="B60" s="7"/>
      <c r="C60" s="8"/>
      <c r="D60" s="8"/>
      <c r="E60" s="7"/>
      <c r="F60" s="7"/>
      <c r="G60" s="7"/>
      <c r="H60" s="7"/>
      <c r="I60" s="7"/>
      <c r="J60" s="7"/>
      <c r="K60" s="7"/>
      <c r="L60" s="7"/>
      <c r="M60" s="7"/>
      <c r="N60" s="68"/>
      <c r="O60" s="7"/>
    </row>
    <row r="61" spans="1:15" ht="15">
      <c r="A61" s="7"/>
      <c r="B61" s="7"/>
      <c r="C61" s="8"/>
      <c r="D61" s="8"/>
      <c r="E61" s="7"/>
      <c r="F61" s="7"/>
      <c r="G61" s="7"/>
      <c r="H61" s="7"/>
      <c r="I61" s="7"/>
      <c r="J61" s="7"/>
      <c r="K61" s="7"/>
      <c r="L61" s="7"/>
      <c r="M61" s="7"/>
      <c r="N61" s="68"/>
      <c r="O61" s="7"/>
    </row>
    <row r="62" spans="1:15" ht="15">
      <c r="A62" s="7"/>
      <c r="B62" s="7"/>
      <c r="C62" s="8"/>
      <c r="D62" s="8"/>
      <c r="E62" s="7"/>
      <c r="F62" s="7"/>
      <c r="G62" s="7"/>
      <c r="H62" s="7"/>
      <c r="I62" s="7"/>
      <c r="J62" s="7"/>
      <c r="K62" s="7"/>
      <c r="L62" s="7"/>
      <c r="M62" s="7"/>
      <c r="N62" s="68"/>
      <c r="O62" s="7"/>
    </row>
    <row r="63" spans="1:15" ht="15">
      <c r="A63" s="7"/>
      <c r="B63" s="7"/>
      <c r="C63" s="8"/>
      <c r="D63" s="8"/>
      <c r="E63" s="7"/>
      <c r="F63" s="7"/>
      <c r="G63" s="7"/>
      <c r="H63" s="7"/>
      <c r="I63" s="7"/>
      <c r="J63" s="7"/>
      <c r="K63" s="7"/>
      <c r="L63" s="7"/>
      <c r="M63" s="7"/>
      <c r="N63" s="68"/>
      <c r="O63" s="7"/>
    </row>
    <row r="64" spans="1:15" ht="15">
      <c r="A64" s="7"/>
      <c r="B64" s="7"/>
      <c r="C64" s="8"/>
      <c r="D64" s="8"/>
      <c r="E64" s="7"/>
      <c r="F64" s="7"/>
      <c r="G64" s="7"/>
      <c r="H64" s="7"/>
      <c r="I64" s="7"/>
      <c r="J64" s="7"/>
      <c r="K64" s="7"/>
      <c r="L64" s="7"/>
      <c r="M64" s="7"/>
      <c r="N64" s="68"/>
      <c r="O64" s="7"/>
    </row>
    <row r="65" spans="1:15" ht="15">
      <c r="A65" s="7"/>
      <c r="B65" s="7"/>
      <c r="C65" s="8"/>
      <c r="D65" s="8"/>
      <c r="E65" s="7"/>
      <c r="F65" s="7"/>
      <c r="G65" s="7"/>
      <c r="H65" s="7"/>
      <c r="I65" s="7"/>
      <c r="J65" s="7"/>
      <c r="K65" s="7"/>
      <c r="L65" s="7"/>
      <c r="M65" s="7"/>
      <c r="N65" s="68"/>
      <c r="O65" s="7"/>
    </row>
    <row r="66" spans="1:15" ht="15">
      <c r="A66" s="7"/>
      <c r="B66" s="7"/>
      <c r="C66" s="8"/>
      <c r="D66" s="8"/>
      <c r="E66" s="7"/>
      <c r="F66" s="7"/>
      <c r="G66" s="7"/>
      <c r="H66" s="7"/>
      <c r="I66" s="7"/>
      <c r="J66" s="7"/>
      <c r="K66" s="7"/>
      <c r="L66" s="7"/>
      <c r="M66" s="7"/>
      <c r="N66" s="68"/>
      <c r="O66" s="7"/>
    </row>
    <row r="67" spans="1:15" ht="15">
      <c r="A67" s="7"/>
      <c r="B67" s="7"/>
      <c r="C67" s="8"/>
      <c r="D67" s="8"/>
      <c r="E67" s="7"/>
      <c r="F67" s="7"/>
      <c r="G67" s="7"/>
      <c r="H67" s="7"/>
      <c r="I67" s="7"/>
      <c r="J67" s="7"/>
      <c r="K67" s="7"/>
      <c r="L67" s="7"/>
      <c r="M67" s="7"/>
      <c r="N67" s="68"/>
      <c r="O67" s="7"/>
    </row>
    <row r="68" spans="1:15" ht="15">
      <c r="A68" s="7"/>
      <c r="B68" s="7"/>
      <c r="C68" s="8"/>
      <c r="D68" s="8"/>
      <c r="E68" s="7"/>
      <c r="F68" s="7"/>
      <c r="G68" s="7"/>
      <c r="H68" s="7"/>
      <c r="I68" s="7"/>
      <c r="J68" s="7"/>
      <c r="K68" s="7"/>
      <c r="L68" s="7"/>
      <c r="M68" s="7"/>
      <c r="N68" s="68"/>
      <c r="O68" s="7"/>
    </row>
    <row r="69" spans="1:15" ht="15">
      <c r="A69" s="7"/>
      <c r="B69" s="7"/>
      <c r="C69" s="8"/>
      <c r="D69" s="8"/>
      <c r="E69" s="7"/>
      <c r="F69" s="7"/>
      <c r="G69" s="7"/>
      <c r="H69" s="7"/>
      <c r="I69" s="7"/>
      <c r="J69" s="7"/>
      <c r="K69" s="7"/>
      <c r="L69" s="7"/>
      <c r="M69" s="7"/>
      <c r="N69" s="68"/>
      <c r="O69" s="7"/>
    </row>
    <row r="70" spans="1:15" ht="15">
      <c r="A70" s="7"/>
      <c r="B70" s="7"/>
      <c r="C70" s="8"/>
      <c r="D70" s="8"/>
      <c r="E70" s="7"/>
      <c r="F70" s="7"/>
      <c r="G70" s="7"/>
      <c r="H70" s="7"/>
      <c r="I70" s="7"/>
      <c r="J70" s="7"/>
      <c r="K70" s="7"/>
      <c r="L70" s="7"/>
      <c r="M70" s="7"/>
      <c r="N70" s="68"/>
      <c r="O70" s="7"/>
    </row>
    <row r="71" spans="1:15" ht="15">
      <c r="A71" s="7"/>
      <c r="B71" s="7"/>
      <c r="C71" s="8"/>
      <c r="D71" s="8"/>
      <c r="E71" s="7"/>
      <c r="F71" s="7"/>
      <c r="G71" s="7"/>
      <c r="H71" s="7"/>
      <c r="I71" s="7"/>
      <c r="J71" s="7"/>
      <c r="K71" s="7"/>
      <c r="L71" s="7"/>
      <c r="M71" s="7"/>
      <c r="N71" s="68"/>
      <c r="O71" s="7"/>
    </row>
    <row r="72" spans="1:15" ht="15">
      <c r="A72" s="7"/>
      <c r="B72" s="7"/>
      <c r="C72" s="8"/>
      <c r="D72" s="8"/>
      <c r="E72" s="7"/>
      <c r="F72" s="7"/>
      <c r="G72" s="7"/>
      <c r="H72" s="7"/>
      <c r="I72" s="7"/>
      <c r="J72" s="7"/>
      <c r="K72" s="7"/>
      <c r="L72" s="7"/>
      <c r="M72" s="7"/>
      <c r="N72" s="68"/>
      <c r="O72" s="7"/>
    </row>
    <row r="73" spans="1:15" ht="15">
      <c r="A73" s="7"/>
      <c r="B73" s="7"/>
      <c r="C73" s="8"/>
      <c r="D73" s="8"/>
      <c r="E73" s="7"/>
      <c r="F73" s="7"/>
      <c r="G73" s="7"/>
      <c r="H73" s="7"/>
      <c r="I73" s="7"/>
      <c r="J73" s="7"/>
      <c r="K73" s="7"/>
      <c r="L73" s="7"/>
      <c r="M73" s="7"/>
      <c r="N73" s="68"/>
      <c r="O73" s="7"/>
    </row>
    <row r="74" spans="1:15" ht="15">
      <c r="A74" s="7"/>
      <c r="B74" s="7"/>
      <c r="C74" s="8"/>
      <c r="D74" s="8"/>
      <c r="E74" s="7"/>
      <c r="F74" s="7"/>
      <c r="G74" s="7"/>
      <c r="H74" s="7"/>
      <c r="I74" s="7"/>
      <c r="J74" s="7"/>
      <c r="K74" s="7"/>
      <c r="L74" s="7"/>
      <c r="M74" s="7"/>
      <c r="N74" s="68"/>
      <c r="O74" s="7"/>
    </row>
    <row r="75" spans="1:15" ht="15">
      <c r="A75" s="7"/>
      <c r="B75" s="7"/>
      <c r="C75" s="8"/>
      <c r="D75" s="8"/>
      <c r="E75" s="7"/>
      <c r="F75" s="7"/>
      <c r="G75" s="7"/>
      <c r="H75" s="7"/>
      <c r="I75" s="7"/>
      <c r="J75" s="7"/>
      <c r="K75" s="7"/>
      <c r="L75" s="7"/>
      <c r="M75" s="7"/>
      <c r="N75" s="68"/>
      <c r="O75" s="7"/>
    </row>
    <row r="76" spans="1:15" ht="15">
      <c r="A76" s="7"/>
      <c r="B76" s="7"/>
      <c r="C76" s="8"/>
      <c r="D76" s="8"/>
      <c r="E76" s="7"/>
      <c r="F76" s="7"/>
      <c r="G76" s="7"/>
      <c r="H76" s="7"/>
      <c r="I76" s="7"/>
      <c r="J76" s="7"/>
      <c r="K76" s="7"/>
      <c r="L76" s="7"/>
      <c r="M76" s="7"/>
      <c r="N76" s="68"/>
      <c r="O76" s="7"/>
    </row>
    <row r="77" spans="1:15" ht="15">
      <c r="A77" s="7"/>
      <c r="B77" s="7"/>
      <c r="C77" s="8"/>
      <c r="D77" s="8"/>
      <c r="E77" s="7"/>
      <c r="F77" s="7"/>
      <c r="G77" s="7"/>
      <c r="H77" s="7"/>
      <c r="I77" s="7"/>
      <c r="J77" s="7"/>
      <c r="K77" s="7"/>
      <c r="L77" s="7"/>
      <c r="M77" s="7"/>
      <c r="N77" s="68"/>
      <c r="O77" s="7"/>
    </row>
    <row r="78" spans="1:15" ht="15">
      <c r="A78" s="7"/>
      <c r="B78" s="7"/>
      <c r="C78" s="8"/>
      <c r="D78" s="8"/>
      <c r="E78" s="7"/>
      <c r="F78" s="7"/>
      <c r="G78" s="7"/>
      <c r="H78" s="7"/>
      <c r="I78" s="7"/>
      <c r="J78" s="7"/>
      <c r="K78" s="7"/>
      <c r="L78" s="7"/>
      <c r="M78" s="7"/>
      <c r="N78" s="68"/>
      <c r="O78" s="7"/>
    </row>
    <row r="79" spans="1:15" ht="15">
      <c r="A79" s="7"/>
      <c r="B79" s="7"/>
      <c r="C79" s="8"/>
      <c r="D79" s="8"/>
      <c r="E79" s="7"/>
      <c r="F79" s="7"/>
      <c r="G79" s="7"/>
      <c r="H79" s="7"/>
      <c r="I79" s="7"/>
      <c r="J79" s="7"/>
      <c r="K79" s="7"/>
      <c r="L79" s="7"/>
      <c r="M79" s="7"/>
      <c r="N79" s="68"/>
      <c r="O79" s="7"/>
    </row>
    <row r="80" spans="1:15" ht="15">
      <c r="A80" s="7"/>
      <c r="B80" s="7"/>
      <c r="C80" s="8"/>
      <c r="D80" s="8"/>
      <c r="E80" s="7"/>
      <c r="F80" s="7"/>
      <c r="G80" s="7"/>
      <c r="H80" s="7"/>
      <c r="I80" s="7"/>
      <c r="J80" s="7"/>
      <c r="K80" s="7"/>
      <c r="L80" s="7"/>
      <c r="M80" s="7"/>
      <c r="N80" s="68"/>
      <c r="O80" s="7"/>
    </row>
    <row r="81" spans="1:15" ht="15">
      <c r="A81" s="7"/>
      <c r="B81" s="7"/>
      <c r="C81" s="8"/>
      <c r="D81" s="8"/>
      <c r="E81" s="7"/>
      <c r="F81" s="7"/>
      <c r="G81" s="7"/>
      <c r="H81" s="7"/>
      <c r="I81" s="7"/>
      <c r="J81" s="7"/>
      <c r="K81" s="7"/>
      <c r="L81" s="7"/>
      <c r="M81" s="7"/>
      <c r="N81" s="68"/>
      <c r="O81" s="7"/>
    </row>
    <row r="82" spans="1:15" ht="15">
      <c r="A82" s="7"/>
      <c r="B82" s="7"/>
      <c r="C82" s="8"/>
      <c r="D82" s="8"/>
      <c r="E82" s="7"/>
      <c r="F82" s="7"/>
      <c r="G82" s="7"/>
      <c r="H82" s="7"/>
      <c r="I82" s="7"/>
      <c r="J82" s="7"/>
      <c r="K82" s="7"/>
      <c r="L82" s="7"/>
      <c r="M82" s="7"/>
      <c r="N82" s="68"/>
      <c r="O82" s="7"/>
    </row>
    <row r="83" spans="1:15" ht="15">
      <c r="A83" s="7"/>
      <c r="B83" s="7"/>
      <c r="C83" s="8"/>
      <c r="D83" s="8"/>
      <c r="E83" s="7"/>
      <c r="F83" s="7"/>
      <c r="G83" s="7"/>
      <c r="H83" s="7"/>
      <c r="I83" s="7"/>
      <c r="J83" s="7"/>
      <c r="K83" s="7"/>
      <c r="L83" s="7"/>
      <c r="M83" s="7"/>
      <c r="N83" s="68"/>
      <c r="O83" s="7"/>
    </row>
    <row r="84" spans="1:15" ht="15">
      <c r="A84" s="7"/>
      <c r="B84" s="7"/>
      <c r="C84" s="8"/>
      <c r="D84" s="8"/>
      <c r="E84" s="7"/>
      <c r="F84" s="7"/>
      <c r="G84" s="7"/>
      <c r="H84" s="7"/>
      <c r="I84" s="7"/>
      <c r="J84" s="7"/>
      <c r="K84" s="7"/>
      <c r="L84" s="7"/>
      <c r="M84" s="7"/>
      <c r="N84" s="68"/>
      <c r="O84" s="7"/>
    </row>
    <row r="85" spans="1:15" ht="15">
      <c r="A85" s="7"/>
      <c r="B85" s="7"/>
      <c r="C85" s="8"/>
      <c r="D85" s="8"/>
      <c r="E85" s="7"/>
      <c r="F85" s="7"/>
      <c r="G85" s="7"/>
      <c r="H85" s="7"/>
      <c r="I85" s="7"/>
      <c r="J85" s="7"/>
      <c r="K85" s="7"/>
      <c r="L85" s="7"/>
      <c r="M85" s="7"/>
      <c r="N85" s="68"/>
      <c r="O85" s="7"/>
    </row>
    <row r="86" spans="1:15" ht="15">
      <c r="A86" s="7"/>
      <c r="B86" s="7"/>
      <c r="C86" s="8"/>
      <c r="D86" s="8"/>
      <c r="E86" s="7"/>
      <c r="F86" s="7"/>
      <c r="G86" s="7"/>
      <c r="H86" s="7"/>
      <c r="I86" s="7"/>
      <c r="J86" s="7"/>
      <c r="K86" s="7"/>
      <c r="L86" s="7"/>
      <c r="M86" s="7"/>
      <c r="N86" s="68"/>
      <c r="O86" s="7"/>
    </row>
    <row r="87" spans="1:15" ht="15">
      <c r="A87" s="7"/>
      <c r="B87" s="7"/>
      <c r="C87" s="8"/>
      <c r="D87" s="8"/>
      <c r="E87" s="7"/>
      <c r="F87" s="7"/>
      <c r="G87" s="7"/>
      <c r="H87" s="7"/>
      <c r="I87" s="7"/>
      <c r="J87" s="7"/>
      <c r="K87" s="7"/>
      <c r="L87" s="7"/>
      <c r="M87" s="7"/>
      <c r="N87" s="68"/>
      <c r="O87" s="7"/>
    </row>
    <row r="88" spans="1:16" ht="15">
      <c r="A88" s="7"/>
      <c r="B88" s="7"/>
      <c r="C88" s="8"/>
      <c r="D88" s="8"/>
      <c r="E88" s="7"/>
      <c r="F88" s="7"/>
      <c r="G88" s="7"/>
      <c r="H88" s="7"/>
      <c r="I88" s="7"/>
      <c r="J88" s="7"/>
      <c r="K88" s="7"/>
      <c r="L88" s="7"/>
      <c r="M88" s="7"/>
      <c r="N88" s="68"/>
      <c r="O88" s="7"/>
      <c r="P88" s="9"/>
    </row>
    <row r="89" spans="1:16" ht="15">
      <c r="A89" s="7"/>
      <c r="B89" s="7"/>
      <c r="C89" s="8"/>
      <c r="D89" s="8"/>
      <c r="E89" s="7"/>
      <c r="F89" s="7"/>
      <c r="G89" s="7"/>
      <c r="H89" s="7"/>
      <c r="I89" s="7"/>
      <c r="J89" s="7"/>
      <c r="K89" s="7"/>
      <c r="L89" s="7"/>
      <c r="M89" s="7"/>
      <c r="N89" s="68"/>
      <c r="O89" s="7"/>
      <c r="P89" s="9"/>
    </row>
    <row r="90" spans="1:16" ht="15">
      <c r="A90" s="7"/>
      <c r="B90" s="7"/>
      <c r="C90" s="8"/>
      <c r="D90" s="8"/>
      <c r="E90" s="7"/>
      <c r="F90" s="7"/>
      <c r="G90" s="7"/>
      <c r="H90" s="7"/>
      <c r="I90" s="7"/>
      <c r="J90" s="7"/>
      <c r="K90" s="7"/>
      <c r="L90" s="7"/>
      <c r="M90" s="7"/>
      <c r="N90" s="68"/>
      <c r="O90" s="7"/>
      <c r="P90" s="9"/>
    </row>
    <row r="91" spans="1:16" ht="15">
      <c r="A91" s="7"/>
      <c r="B91" s="7"/>
      <c r="C91" s="8"/>
      <c r="D91" s="8"/>
      <c r="E91" s="7"/>
      <c r="F91" s="7"/>
      <c r="G91" s="7"/>
      <c r="H91" s="7"/>
      <c r="I91" s="7"/>
      <c r="J91" s="7"/>
      <c r="K91" s="7"/>
      <c r="L91" s="7"/>
      <c r="M91" s="7"/>
      <c r="N91" s="68"/>
      <c r="O91" s="7"/>
      <c r="P91" s="9"/>
    </row>
    <row r="92" spans="1:16" ht="15">
      <c r="A92" s="7"/>
      <c r="B92" s="7"/>
      <c r="C92" s="8"/>
      <c r="D92" s="8"/>
      <c r="E92" s="7"/>
      <c r="F92" s="7"/>
      <c r="G92" s="7"/>
      <c r="H92" s="7"/>
      <c r="I92" s="7"/>
      <c r="J92" s="7"/>
      <c r="K92" s="7"/>
      <c r="L92" s="7"/>
      <c r="M92" s="7"/>
      <c r="N92" s="68"/>
      <c r="O92" s="7"/>
      <c r="P92" s="9"/>
    </row>
  </sheetData>
  <sheetProtection sheet="1"/>
  <mergeCells count="1">
    <mergeCell ref="A1:O1"/>
  </mergeCells>
  <conditionalFormatting sqref="L3:L59">
    <cfRule type="containsText" priority="5" dxfId="7" operator="containsText" text="M4">
      <formula>NOT(ISERROR(SEARCH("M4",L3)))</formula>
    </cfRule>
    <cfRule type="containsText" priority="6" dxfId="6" operator="containsText" text="M3">
      <formula>NOT(ISERROR(SEARCH("M3",L3)))</formula>
    </cfRule>
    <cfRule type="containsText" priority="7" dxfId="0" operator="containsText" text="M2">
      <formula>NOT(ISERROR(SEARCH("M2",L3)))</formula>
    </cfRule>
    <cfRule type="containsText" priority="10" dxfId="156" operator="containsText" text="M1">
      <formula>NOT(ISERROR(SEARCH("M1",L3)))</formula>
    </cfRule>
  </conditionalFormatting>
  <conditionalFormatting sqref="O3:O59">
    <cfRule type="containsText" priority="9" dxfId="4" operator="containsText" text="Breitensport">
      <formula>NOT(ISERROR(SEARCH("Breitensport",O3)))</formula>
    </cfRule>
  </conditionalFormatting>
  <conditionalFormatting sqref="G1 G3:G65536">
    <cfRule type="containsText" priority="8" dxfId="157" operator="containsText" text="nicht vergeben">
      <formula>NOT(ISERROR(SEARCH("nicht vergeben",G1)))</formula>
    </cfRule>
  </conditionalFormatting>
  <conditionalFormatting sqref="B3:B59">
    <cfRule type="containsText" priority="3" dxfId="157" operator="containsText" text="YY">
      <formula>NOT(ISERROR(SEARCH("YY",B3)))</formula>
    </cfRule>
    <cfRule type="containsText" priority="4" dxfId="157" operator="containsText" text="XX">
      <formula>NOT(ISERROR(SEARCH("XX",B3)))</formula>
    </cfRule>
  </conditionalFormatting>
  <conditionalFormatting sqref="G2">
    <cfRule type="containsText" priority="2" dxfId="157" operator="containsText" text="nicht vergeben">
      <formula>NOT(ISERROR(SEARCH("nicht vergeben",G2)))</formula>
    </cfRule>
  </conditionalFormatting>
  <conditionalFormatting sqref="N1:N65536">
    <cfRule type="containsText" priority="1" dxfId="0" operator="containsText" text="Ja">
      <formula>NOT(ISERROR(SEARCH("Ja",N1)))</formula>
    </cfRule>
  </conditionalFormatting>
  <printOptions/>
  <pageMargins left="0.7" right="0.7" top="0.787401575" bottom="0.7874015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P92"/>
  <sheetViews>
    <sheetView showGridLines="0" zoomScalePageLayoutView="0" workbookViewId="0" topLeftCell="A1">
      <selection activeCell="A2" sqref="A2"/>
    </sheetView>
  </sheetViews>
  <sheetFormatPr defaultColWidth="11.57421875" defaultRowHeight="15"/>
  <cols>
    <col min="1" max="1" width="6.421875" style="4" customWidth="1"/>
    <col min="2" max="2" width="4.28125" style="4" customWidth="1"/>
    <col min="3" max="4" width="15.7109375" style="5" customWidth="1"/>
    <col min="5" max="5" width="3.57421875" style="4" customWidth="1"/>
    <col min="6" max="6" width="6.421875" style="4" customWidth="1"/>
    <col min="7" max="7" width="19.28125" style="4" customWidth="1"/>
    <col min="8" max="8" width="7.140625" style="4" customWidth="1"/>
    <col min="9" max="10" width="5.7109375" style="4" customWidth="1"/>
    <col min="11" max="11" width="10.00390625" style="4" customWidth="1"/>
    <col min="12" max="12" width="5.00390625" style="4" customWidth="1"/>
    <col min="13" max="13" width="3.57421875" style="4" customWidth="1"/>
    <col min="14" max="14" width="3.57421875" style="69" hidden="1" customWidth="1"/>
    <col min="15" max="15" width="21.421875" style="4" customWidth="1"/>
    <col min="16" max="16384" width="11.57421875" style="3" customWidth="1"/>
  </cols>
  <sheetData>
    <row r="1" spans="1:15" s="6" customFormat="1" ht="27" thickBot="1">
      <c r="A1" s="206" t="s">
        <v>141</v>
      </c>
      <c r="B1" s="206"/>
      <c r="C1" s="206"/>
      <c r="D1" s="206"/>
      <c r="E1" s="206"/>
      <c r="F1" s="206"/>
      <c r="G1" s="206"/>
      <c r="H1" s="206"/>
      <c r="I1" s="206"/>
      <c r="J1" s="206"/>
      <c r="K1" s="206"/>
      <c r="L1" s="206"/>
      <c r="M1" s="206"/>
      <c r="N1" s="206"/>
      <c r="O1" s="206"/>
    </row>
    <row r="2" spans="1:15" ht="105" customHeight="1" thickBot="1">
      <c r="A2" s="24" t="s">
        <v>54</v>
      </c>
      <c r="B2" s="25" t="s">
        <v>55</v>
      </c>
      <c r="C2" s="17" t="s">
        <v>0</v>
      </c>
      <c r="D2" s="13" t="s">
        <v>1</v>
      </c>
      <c r="E2" s="10" t="s">
        <v>82</v>
      </c>
      <c r="F2" s="54" t="s">
        <v>81</v>
      </c>
      <c r="G2" s="26" t="s">
        <v>2</v>
      </c>
      <c r="H2" s="53" t="s">
        <v>77</v>
      </c>
      <c r="I2" s="52" t="s">
        <v>78</v>
      </c>
      <c r="J2" s="52" t="s">
        <v>80</v>
      </c>
      <c r="K2" s="55" t="s">
        <v>79</v>
      </c>
      <c r="L2" s="11" t="s">
        <v>56</v>
      </c>
      <c r="M2" s="12" t="s">
        <v>46</v>
      </c>
      <c r="N2" s="65" t="s">
        <v>93</v>
      </c>
      <c r="O2" s="14" t="s">
        <v>58</v>
      </c>
    </row>
    <row r="3" spans="1:15" ht="15">
      <c r="A3" s="51" t="str">
        <f>IF(O3="Breitensport","B1.80.","1.80.")</f>
        <v>1.80.</v>
      </c>
      <c r="B3" s="18" t="e">
        <f>IF($E3="m",VLOOKUP($J3,Daten!$D$3:$E$123,2),VLOOKUP($J3,Daten!$F$3:$G$123,2))</f>
        <v>#N/A</v>
      </c>
      <c r="C3" s="33"/>
      <c r="D3" s="34"/>
      <c r="E3" s="35"/>
      <c r="F3" s="36"/>
      <c r="G3" s="21" t="e">
        <f>VLOOKUP($F3,Daten!$A$2:$B$46,2)</f>
        <v>#N/A</v>
      </c>
      <c r="H3" s="45"/>
      <c r="I3" s="35"/>
      <c r="J3" s="35"/>
      <c r="K3" s="35"/>
      <c r="L3" s="35"/>
      <c r="M3" s="36"/>
      <c r="N3" s="66"/>
      <c r="O3" s="46"/>
    </row>
    <row r="4" spans="1:15" ht="15">
      <c r="A4" s="51" t="str">
        <f aca="true" t="shared" si="0" ref="A4:A59">IF(O4="Breitensport","B1.80.","1.80.")</f>
        <v>1.80.</v>
      </c>
      <c r="B4" s="19" t="e">
        <f>IF($E4="m",VLOOKUP($J4,Daten!$D$3:$E$123,2),VLOOKUP($J4,Daten!$F$3:$G$123,2))</f>
        <v>#N/A</v>
      </c>
      <c r="C4" s="37"/>
      <c r="D4" s="38"/>
      <c r="E4" s="39"/>
      <c r="F4" s="40"/>
      <c r="G4" s="22" t="e">
        <f>VLOOKUP($F4,Daten!$A$2:$B$46,2)</f>
        <v>#N/A</v>
      </c>
      <c r="H4" s="47"/>
      <c r="I4" s="39"/>
      <c r="J4" s="39"/>
      <c r="K4" s="39"/>
      <c r="L4" s="39"/>
      <c r="M4" s="40"/>
      <c r="N4" s="67"/>
      <c r="O4" s="48"/>
    </row>
    <row r="5" spans="1:15" ht="15">
      <c r="A5" s="51" t="str">
        <f t="shared" si="0"/>
        <v>1.80.</v>
      </c>
      <c r="B5" s="19" t="e">
        <f>IF($E5="m",VLOOKUP($J5,Daten!$D$3:$E$123,2),VLOOKUP($J5,Daten!$F$3:$G$123,2))</f>
        <v>#N/A</v>
      </c>
      <c r="C5" s="37"/>
      <c r="D5" s="38"/>
      <c r="E5" s="39"/>
      <c r="F5" s="40"/>
      <c r="G5" s="22" t="e">
        <f>VLOOKUP($F5,Daten!$A$2:$B$46,2)</f>
        <v>#N/A</v>
      </c>
      <c r="H5" s="47"/>
      <c r="I5" s="39"/>
      <c r="J5" s="39"/>
      <c r="K5" s="39"/>
      <c r="L5" s="39"/>
      <c r="M5" s="40"/>
      <c r="N5" s="67"/>
      <c r="O5" s="48"/>
    </row>
    <row r="6" spans="1:15" ht="15">
      <c r="A6" s="51" t="str">
        <f t="shared" si="0"/>
        <v>1.80.</v>
      </c>
      <c r="B6" s="19" t="e">
        <f>IF($E6="m",VLOOKUP($J6,Daten!$D$3:$E$123,2),VLOOKUP($J6,Daten!$F$3:$G$123,2))</f>
        <v>#N/A</v>
      </c>
      <c r="C6" s="37"/>
      <c r="D6" s="38"/>
      <c r="E6" s="39"/>
      <c r="F6" s="40"/>
      <c r="G6" s="22" t="e">
        <f>VLOOKUP($F6,Daten!$A$2:$B$46,2)</f>
        <v>#N/A</v>
      </c>
      <c r="H6" s="47"/>
      <c r="I6" s="39"/>
      <c r="J6" s="39"/>
      <c r="K6" s="39"/>
      <c r="L6" s="39"/>
      <c r="M6" s="40"/>
      <c r="N6" s="67"/>
      <c r="O6" s="48"/>
    </row>
    <row r="7" spans="1:15" ht="15">
      <c r="A7" s="51" t="str">
        <f t="shared" si="0"/>
        <v>1.80.</v>
      </c>
      <c r="B7" s="19" t="e">
        <f>IF($E7="m",VLOOKUP($J7,Daten!$D$3:$E$123,2),VLOOKUP($J7,Daten!$F$3:$G$123,2))</f>
        <v>#N/A</v>
      </c>
      <c r="C7" s="37"/>
      <c r="D7" s="38"/>
      <c r="E7" s="39"/>
      <c r="F7" s="40"/>
      <c r="G7" s="22" t="e">
        <f>VLOOKUP($F7,Daten!$A$2:$B$46,2)</f>
        <v>#N/A</v>
      </c>
      <c r="H7" s="47"/>
      <c r="I7" s="39"/>
      <c r="J7" s="39"/>
      <c r="K7" s="39"/>
      <c r="L7" s="39"/>
      <c r="M7" s="40"/>
      <c r="N7" s="67"/>
      <c r="O7" s="48"/>
    </row>
    <row r="8" spans="1:15" ht="15">
      <c r="A8" s="51" t="str">
        <f t="shared" si="0"/>
        <v>1.80.</v>
      </c>
      <c r="B8" s="19" t="e">
        <f>IF($E8="m",VLOOKUP($J8,Daten!$D$3:$E$123,2),VLOOKUP($J8,Daten!$F$3:$G$123,2))</f>
        <v>#N/A</v>
      </c>
      <c r="C8" s="37"/>
      <c r="D8" s="38"/>
      <c r="E8" s="39"/>
      <c r="F8" s="40"/>
      <c r="G8" s="22" t="e">
        <f>VLOOKUP($F8,Daten!$A$2:$B$46,2)</f>
        <v>#N/A</v>
      </c>
      <c r="H8" s="47"/>
      <c r="I8" s="39"/>
      <c r="J8" s="39"/>
      <c r="K8" s="39"/>
      <c r="L8" s="39"/>
      <c r="M8" s="40"/>
      <c r="N8" s="67"/>
      <c r="O8" s="48"/>
    </row>
    <row r="9" spans="1:15" ht="15">
      <c r="A9" s="51" t="str">
        <f t="shared" si="0"/>
        <v>1.80.</v>
      </c>
      <c r="B9" s="19" t="e">
        <f>IF($E9="m",VLOOKUP($J9,Daten!$D$3:$E$123,2),VLOOKUP($J9,Daten!$F$3:$G$123,2))</f>
        <v>#N/A</v>
      </c>
      <c r="C9" s="37"/>
      <c r="D9" s="38"/>
      <c r="E9" s="39"/>
      <c r="F9" s="40"/>
      <c r="G9" s="22" t="e">
        <f>VLOOKUP($F9,Daten!$A$2:$B$46,2)</f>
        <v>#N/A</v>
      </c>
      <c r="H9" s="47"/>
      <c r="I9" s="39"/>
      <c r="J9" s="39"/>
      <c r="K9" s="39"/>
      <c r="L9" s="39"/>
      <c r="M9" s="40"/>
      <c r="N9" s="67"/>
      <c r="O9" s="48"/>
    </row>
    <row r="10" spans="1:15" ht="15">
      <c r="A10" s="51" t="str">
        <f t="shared" si="0"/>
        <v>1.80.</v>
      </c>
      <c r="B10" s="19" t="e">
        <f>IF($E10="m",VLOOKUP($J10,Daten!$D$3:$E$123,2),VLOOKUP($J10,Daten!$F$3:$G$123,2))</f>
        <v>#N/A</v>
      </c>
      <c r="C10" s="37"/>
      <c r="D10" s="38"/>
      <c r="E10" s="39"/>
      <c r="F10" s="40"/>
      <c r="G10" s="22" t="e">
        <f>VLOOKUP($F10,Daten!$A$2:$B$46,2)</f>
        <v>#N/A</v>
      </c>
      <c r="H10" s="47"/>
      <c r="I10" s="39"/>
      <c r="J10" s="39"/>
      <c r="K10" s="39"/>
      <c r="L10" s="39"/>
      <c r="M10" s="40"/>
      <c r="N10" s="67"/>
      <c r="O10" s="48"/>
    </row>
    <row r="11" spans="1:15" ht="15">
      <c r="A11" s="51" t="str">
        <f t="shared" si="0"/>
        <v>1.80.</v>
      </c>
      <c r="B11" s="19" t="e">
        <f>IF($E11="m",VLOOKUP($J11,Daten!$D$3:$E$123,2),VLOOKUP($J11,Daten!$F$3:$G$123,2))</f>
        <v>#N/A</v>
      </c>
      <c r="C11" s="37"/>
      <c r="D11" s="38"/>
      <c r="E11" s="39"/>
      <c r="F11" s="40"/>
      <c r="G11" s="22" t="e">
        <f>VLOOKUP($F11,Daten!$A$2:$B$46,2)</f>
        <v>#N/A</v>
      </c>
      <c r="H11" s="47"/>
      <c r="I11" s="39"/>
      <c r="J11" s="39"/>
      <c r="K11" s="39"/>
      <c r="L11" s="39"/>
      <c r="M11" s="40"/>
      <c r="N11" s="67"/>
      <c r="O11" s="48"/>
    </row>
    <row r="12" spans="1:15" ht="15">
      <c r="A12" s="51" t="str">
        <f t="shared" si="0"/>
        <v>1.80.</v>
      </c>
      <c r="B12" s="19" t="e">
        <f>IF($E12="m",VLOOKUP($J12,Daten!$D$3:$E$123,2),VLOOKUP($J12,Daten!$F$3:$G$123,2))</f>
        <v>#N/A</v>
      </c>
      <c r="C12" s="37"/>
      <c r="D12" s="38"/>
      <c r="E12" s="39"/>
      <c r="F12" s="40"/>
      <c r="G12" s="22" t="e">
        <f>VLOOKUP($F12,Daten!$A$2:$B$46,2)</f>
        <v>#N/A</v>
      </c>
      <c r="H12" s="47"/>
      <c r="I12" s="39"/>
      <c r="J12" s="39"/>
      <c r="K12" s="39"/>
      <c r="L12" s="39"/>
      <c r="M12" s="40"/>
      <c r="N12" s="67"/>
      <c r="O12" s="48"/>
    </row>
    <row r="13" spans="1:15" ht="15">
      <c r="A13" s="51" t="str">
        <f t="shared" si="0"/>
        <v>1.80.</v>
      </c>
      <c r="B13" s="19" t="e">
        <f>IF($E13="m",VLOOKUP($J13,Daten!$D$3:$E$123,2),VLOOKUP($J13,Daten!$F$3:$G$123,2))</f>
        <v>#N/A</v>
      </c>
      <c r="C13" s="37"/>
      <c r="D13" s="38"/>
      <c r="E13" s="39"/>
      <c r="F13" s="40"/>
      <c r="G13" s="22" t="e">
        <f>VLOOKUP($F13,Daten!$A$2:$B$46,2)</f>
        <v>#N/A</v>
      </c>
      <c r="H13" s="47"/>
      <c r="I13" s="39"/>
      <c r="J13" s="39"/>
      <c r="K13" s="39"/>
      <c r="L13" s="39"/>
      <c r="M13" s="40"/>
      <c r="N13" s="67"/>
      <c r="O13" s="48"/>
    </row>
    <row r="14" spans="1:15" ht="15">
      <c r="A14" s="51" t="str">
        <f t="shared" si="0"/>
        <v>1.80.</v>
      </c>
      <c r="B14" s="19" t="e">
        <f>IF($E14="m",VLOOKUP($J14,Daten!$D$3:$E$123,2),VLOOKUP($J14,Daten!$F$3:$G$123,2))</f>
        <v>#N/A</v>
      </c>
      <c r="C14" s="37"/>
      <c r="D14" s="38"/>
      <c r="E14" s="39"/>
      <c r="F14" s="40"/>
      <c r="G14" s="22" t="e">
        <f>VLOOKUP($F14,Daten!$A$2:$B$46,2)</f>
        <v>#N/A</v>
      </c>
      <c r="H14" s="47"/>
      <c r="I14" s="39"/>
      <c r="J14" s="39"/>
      <c r="K14" s="39"/>
      <c r="L14" s="39"/>
      <c r="M14" s="40"/>
      <c r="N14" s="67"/>
      <c r="O14" s="48"/>
    </row>
    <row r="15" spans="1:15" ht="15">
      <c r="A15" s="51" t="str">
        <f t="shared" si="0"/>
        <v>1.80.</v>
      </c>
      <c r="B15" s="19" t="e">
        <f>IF($E15="m",VLOOKUP($J15,Daten!$D$3:$E$123,2),VLOOKUP($J15,Daten!$F$3:$G$123,2))</f>
        <v>#N/A</v>
      </c>
      <c r="C15" s="37"/>
      <c r="D15" s="38"/>
      <c r="E15" s="39"/>
      <c r="F15" s="40"/>
      <c r="G15" s="22" t="e">
        <f>VLOOKUP($F15,Daten!$A$2:$B$46,2)</f>
        <v>#N/A</v>
      </c>
      <c r="H15" s="47"/>
      <c r="I15" s="39"/>
      <c r="J15" s="39"/>
      <c r="K15" s="39"/>
      <c r="L15" s="39"/>
      <c r="M15" s="40"/>
      <c r="N15" s="67"/>
      <c r="O15" s="48"/>
    </row>
    <row r="16" spans="1:15" ht="15">
      <c r="A16" s="51" t="str">
        <f t="shared" si="0"/>
        <v>1.80.</v>
      </c>
      <c r="B16" s="19" t="e">
        <f>IF($E16="m",VLOOKUP($J16,Daten!$D$3:$E$123,2),VLOOKUP($J16,Daten!$F$3:$G$123,2))</f>
        <v>#N/A</v>
      </c>
      <c r="C16" s="37"/>
      <c r="D16" s="38"/>
      <c r="E16" s="39"/>
      <c r="F16" s="40"/>
      <c r="G16" s="22" t="e">
        <f>VLOOKUP($F16,Daten!$A$2:$B$46,2)</f>
        <v>#N/A</v>
      </c>
      <c r="H16" s="47"/>
      <c r="I16" s="39"/>
      <c r="J16" s="39"/>
      <c r="K16" s="39"/>
      <c r="L16" s="39"/>
      <c r="M16" s="40"/>
      <c r="N16" s="67"/>
      <c r="O16" s="48"/>
    </row>
    <row r="17" spans="1:15" ht="15">
      <c r="A17" s="51" t="str">
        <f t="shared" si="0"/>
        <v>1.80.</v>
      </c>
      <c r="B17" s="19" t="e">
        <f>IF($E17="m",VLOOKUP($J17,Daten!$D$3:$E$123,2),VLOOKUP($J17,Daten!$F$3:$G$123,2))</f>
        <v>#N/A</v>
      </c>
      <c r="C17" s="37"/>
      <c r="D17" s="38"/>
      <c r="E17" s="39"/>
      <c r="F17" s="40"/>
      <c r="G17" s="22" t="e">
        <f>VLOOKUP($F17,Daten!$A$2:$B$46,2)</f>
        <v>#N/A</v>
      </c>
      <c r="H17" s="47"/>
      <c r="I17" s="39"/>
      <c r="J17" s="39"/>
      <c r="K17" s="39"/>
      <c r="L17" s="39"/>
      <c r="M17" s="40"/>
      <c r="N17" s="67"/>
      <c r="O17" s="48"/>
    </row>
    <row r="18" spans="1:15" ht="15">
      <c r="A18" s="51" t="str">
        <f t="shared" si="0"/>
        <v>1.80.</v>
      </c>
      <c r="B18" s="19" t="e">
        <f>IF($E18="m",VLOOKUP($J18,Daten!$D$3:$E$123,2),VLOOKUP($J18,Daten!$F$3:$G$123,2))</f>
        <v>#N/A</v>
      </c>
      <c r="C18" s="37"/>
      <c r="D18" s="38"/>
      <c r="E18" s="39"/>
      <c r="F18" s="40"/>
      <c r="G18" s="22" t="e">
        <f>VLOOKUP($F18,Daten!$A$2:$B$46,2)</f>
        <v>#N/A</v>
      </c>
      <c r="H18" s="47"/>
      <c r="I18" s="39"/>
      <c r="J18" s="39"/>
      <c r="K18" s="39"/>
      <c r="L18" s="39"/>
      <c r="M18" s="40"/>
      <c r="N18" s="67"/>
      <c r="O18" s="48"/>
    </row>
    <row r="19" spans="1:15" ht="15">
      <c r="A19" s="51" t="str">
        <f t="shared" si="0"/>
        <v>1.80.</v>
      </c>
      <c r="B19" s="19" t="e">
        <f>IF($E19="m",VLOOKUP($J19,Daten!$D$3:$E$123,2),VLOOKUP($J19,Daten!$F$3:$G$123,2))</f>
        <v>#N/A</v>
      </c>
      <c r="C19" s="37"/>
      <c r="D19" s="38"/>
      <c r="E19" s="39"/>
      <c r="F19" s="40"/>
      <c r="G19" s="22" t="e">
        <f>VLOOKUP($F19,Daten!$A$2:$B$46,2)</f>
        <v>#N/A</v>
      </c>
      <c r="H19" s="47"/>
      <c r="I19" s="39"/>
      <c r="J19" s="39"/>
      <c r="K19" s="39"/>
      <c r="L19" s="39"/>
      <c r="M19" s="40"/>
      <c r="N19" s="67"/>
      <c r="O19" s="48"/>
    </row>
    <row r="20" spans="1:15" ht="15">
      <c r="A20" s="51" t="str">
        <f t="shared" si="0"/>
        <v>1.80.</v>
      </c>
      <c r="B20" s="19" t="e">
        <f>IF($E20="m",VLOOKUP($J20,Daten!$D$3:$E$123,2),VLOOKUP($J20,Daten!$F$3:$G$123,2))</f>
        <v>#N/A</v>
      </c>
      <c r="C20" s="37"/>
      <c r="D20" s="38"/>
      <c r="E20" s="39"/>
      <c r="F20" s="40"/>
      <c r="G20" s="22" t="e">
        <f>VLOOKUP($F20,Daten!$A$2:$B$46,2)</f>
        <v>#N/A</v>
      </c>
      <c r="H20" s="47"/>
      <c r="I20" s="39"/>
      <c r="J20" s="39"/>
      <c r="K20" s="39"/>
      <c r="L20" s="39"/>
      <c r="M20" s="40"/>
      <c r="N20" s="67"/>
      <c r="O20" s="48"/>
    </row>
    <row r="21" spans="1:15" ht="15">
      <c r="A21" s="51" t="str">
        <f t="shared" si="0"/>
        <v>1.80.</v>
      </c>
      <c r="B21" s="19" t="e">
        <f>IF($E21="m",VLOOKUP($J21,Daten!$D$3:$E$123,2),VLOOKUP($J21,Daten!$F$3:$G$123,2))</f>
        <v>#N/A</v>
      </c>
      <c r="C21" s="37"/>
      <c r="D21" s="38"/>
      <c r="E21" s="39"/>
      <c r="F21" s="40"/>
      <c r="G21" s="22" t="e">
        <f>VLOOKUP($F21,Daten!$A$2:$B$46,2)</f>
        <v>#N/A</v>
      </c>
      <c r="H21" s="47"/>
      <c r="I21" s="39"/>
      <c r="J21" s="39"/>
      <c r="K21" s="39"/>
      <c r="L21" s="39"/>
      <c r="M21" s="40"/>
      <c r="N21" s="67"/>
      <c r="O21" s="48"/>
    </row>
    <row r="22" spans="1:15" ht="15">
      <c r="A22" s="51" t="str">
        <f t="shared" si="0"/>
        <v>1.80.</v>
      </c>
      <c r="B22" s="19" t="e">
        <f>IF($E22="m",VLOOKUP($J22,Daten!$D$3:$E$123,2),VLOOKUP($J22,Daten!$F$3:$G$123,2))</f>
        <v>#N/A</v>
      </c>
      <c r="C22" s="37"/>
      <c r="D22" s="38"/>
      <c r="E22" s="39"/>
      <c r="F22" s="40"/>
      <c r="G22" s="22" t="e">
        <f>VLOOKUP($F22,Daten!$A$2:$B$46,2)</f>
        <v>#N/A</v>
      </c>
      <c r="H22" s="47"/>
      <c r="I22" s="39"/>
      <c r="J22" s="39"/>
      <c r="K22" s="39"/>
      <c r="L22" s="39"/>
      <c r="M22" s="40"/>
      <c r="N22" s="67"/>
      <c r="O22" s="48"/>
    </row>
    <row r="23" spans="1:15" ht="15">
      <c r="A23" s="51" t="str">
        <f t="shared" si="0"/>
        <v>1.80.</v>
      </c>
      <c r="B23" s="19" t="e">
        <f>IF($E23="m",VLOOKUP($J23,Daten!$D$3:$E$123,2),VLOOKUP($J23,Daten!$F$3:$G$123,2))</f>
        <v>#N/A</v>
      </c>
      <c r="C23" s="37"/>
      <c r="D23" s="38"/>
      <c r="E23" s="39"/>
      <c r="F23" s="40"/>
      <c r="G23" s="22" t="e">
        <f>VLOOKUP($F23,Daten!$A$2:$B$46,2)</f>
        <v>#N/A</v>
      </c>
      <c r="H23" s="47"/>
      <c r="I23" s="39"/>
      <c r="J23" s="39"/>
      <c r="K23" s="39"/>
      <c r="L23" s="39"/>
      <c r="M23" s="40"/>
      <c r="N23" s="67"/>
      <c r="O23" s="48"/>
    </row>
    <row r="24" spans="1:15" ht="15">
      <c r="A24" s="51" t="str">
        <f t="shared" si="0"/>
        <v>1.80.</v>
      </c>
      <c r="B24" s="19" t="e">
        <f>IF($E24="m",VLOOKUP($J24,Daten!$D$3:$E$123,2),VLOOKUP($J24,Daten!$F$3:$G$123,2))</f>
        <v>#N/A</v>
      </c>
      <c r="C24" s="37"/>
      <c r="D24" s="38"/>
      <c r="E24" s="39"/>
      <c r="F24" s="40"/>
      <c r="G24" s="22" t="e">
        <f>VLOOKUP($F24,Daten!$A$2:$B$46,2)</f>
        <v>#N/A</v>
      </c>
      <c r="H24" s="47"/>
      <c r="I24" s="39"/>
      <c r="J24" s="39"/>
      <c r="K24" s="39"/>
      <c r="L24" s="39"/>
      <c r="M24" s="40"/>
      <c r="N24" s="67"/>
      <c r="O24" s="48"/>
    </row>
    <row r="25" spans="1:15" ht="15">
      <c r="A25" s="51" t="str">
        <f t="shared" si="0"/>
        <v>1.80.</v>
      </c>
      <c r="B25" s="19" t="e">
        <f>IF($E25="m",VLOOKUP($J25,Daten!$D$3:$E$123,2),VLOOKUP($J25,Daten!$F$3:$G$123,2))</f>
        <v>#N/A</v>
      </c>
      <c r="C25" s="37"/>
      <c r="D25" s="38"/>
      <c r="E25" s="39"/>
      <c r="F25" s="40"/>
      <c r="G25" s="22" t="e">
        <f>VLOOKUP($F25,Daten!$A$2:$B$46,2)</f>
        <v>#N/A</v>
      </c>
      <c r="H25" s="47"/>
      <c r="I25" s="39"/>
      <c r="J25" s="39"/>
      <c r="K25" s="39"/>
      <c r="L25" s="39"/>
      <c r="M25" s="40"/>
      <c r="N25" s="67"/>
      <c r="O25" s="48"/>
    </row>
    <row r="26" spans="1:15" ht="15">
      <c r="A26" s="51" t="str">
        <f t="shared" si="0"/>
        <v>1.80.</v>
      </c>
      <c r="B26" s="19" t="e">
        <f>IF($E26="m",VLOOKUP($J26,Daten!$D$3:$E$123,2),VLOOKUP($J26,Daten!$F$3:$G$123,2))</f>
        <v>#N/A</v>
      </c>
      <c r="C26" s="37"/>
      <c r="D26" s="38"/>
      <c r="E26" s="39"/>
      <c r="F26" s="40"/>
      <c r="G26" s="22" t="e">
        <f>VLOOKUP($F26,Daten!$A$2:$B$46,2)</f>
        <v>#N/A</v>
      </c>
      <c r="H26" s="47"/>
      <c r="I26" s="39"/>
      <c r="J26" s="39"/>
      <c r="K26" s="39"/>
      <c r="L26" s="39"/>
      <c r="M26" s="40"/>
      <c r="N26" s="67"/>
      <c r="O26" s="48"/>
    </row>
    <row r="27" spans="1:15" ht="15">
      <c r="A27" s="51" t="str">
        <f t="shared" si="0"/>
        <v>1.80.</v>
      </c>
      <c r="B27" s="19" t="e">
        <f>IF($E27="m",VLOOKUP($J27,Daten!$D$3:$E$123,2),VLOOKUP($J27,Daten!$F$3:$G$123,2))</f>
        <v>#N/A</v>
      </c>
      <c r="C27" s="37"/>
      <c r="D27" s="38"/>
      <c r="E27" s="39"/>
      <c r="F27" s="40"/>
      <c r="G27" s="22" t="e">
        <f>VLOOKUP($F27,Daten!$A$2:$B$46,2)</f>
        <v>#N/A</v>
      </c>
      <c r="H27" s="47"/>
      <c r="I27" s="39"/>
      <c r="J27" s="39"/>
      <c r="K27" s="39"/>
      <c r="L27" s="39"/>
      <c r="M27" s="40"/>
      <c r="N27" s="67"/>
      <c r="O27" s="48"/>
    </row>
    <row r="28" spans="1:15" ht="15">
      <c r="A28" s="51" t="str">
        <f t="shared" si="0"/>
        <v>1.80.</v>
      </c>
      <c r="B28" s="19" t="e">
        <f>IF($E28="m",VLOOKUP($J28,Daten!$D$3:$E$123,2),VLOOKUP($J28,Daten!$F$3:$G$123,2))</f>
        <v>#N/A</v>
      </c>
      <c r="C28" s="37"/>
      <c r="D28" s="38"/>
      <c r="E28" s="39"/>
      <c r="F28" s="40"/>
      <c r="G28" s="22" t="e">
        <f>VLOOKUP($F28,Daten!$A$2:$B$46,2)</f>
        <v>#N/A</v>
      </c>
      <c r="H28" s="47"/>
      <c r="I28" s="39"/>
      <c r="J28" s="39"/>
      <c r="K28" s="39"/>
      <c r="L28" s="39"/>
      <c r="M28" s="40"/>
      <c r="N28" s="67"/>
      <c r="O28" s="48"/>
    </row>
    <row r="29" spans="1:15" ht="15">
      <c r="A29" s="51" t="str">
        <f t="shared" si="0"/>
        <v>1.80.</v>
      </c>
      <c r="B29" s="19" t="e">
        <f>IF($E29="m",VLOOKUP($J29,Daten!$D$3:$E$123,2),VLOOKUP($J29,Daten!$F$3:$G$123,2))</f>
        <v>#N/A</v>
      </c>
      <c r="C29" s="37"/>
      <c r="D29" s="38"/>
      <c r="E29" s="39"/>
      <c r="F29" s="40"/>
      <c r="G29" s="22" t="e">
        <f>VLOOKUP($F29,Daten!$A$2:$B$46,2)</f>
        <v>#N/A</v>
      </c>
      <c r="H29" s="47"/>
      <c r="I29" s="39"/>
      <c r="J29" s="39"/>
      <c r="K29" s="39"/>
      <c r="L29" s="39"/>
      <c r="M29" s="40"/>
      <c r="N29" s="67"/>
      <c r="O29" s="48"/>
    </row>
    <row r="30" spans="1:15" ht="15">
      <c r="A30" s="51" t="str">
        <f t="shared" si="0"/>
        <v>1.80.</v>
      </c>
      <c r="B30" s="19" t="e">
        <f>IF($E30="m",VLOOKUP($J30,Daten!$D$3:$E$123,2),VLOOKUP($J30,Daten!$F$3:$G$123,2))</f>
        <v>#N/A</v>
      </c>
      <c r="C30" s="37"/>
      <c r="D30" s="38"/>
      <c r="E30" s="39"/>
      <c r="F30" s="40"/>
      <c r="G30" s="22" t="e">
        <f>VLOOKUP($F30,Daten!$A$2:$B$46,2)</f>
        <v>#N/A</v>
      </c>
      <c r="H30" s="47"/>
      <c r="I30" s="39"/>
      <c r="J30" s="39"/>
      <c r="K30" s="39"/>
      <c r="L30" s="39"/>
      <c r="M30" s="40"/>
      <c r="N30" s="67"/>
      <c r="O30" s="48"/>
    </row>
    <row r="31" spans="1:15" ht="15">
      <c r="A31" s="51" t="str">
        <f t="shared" si="0"/>
        <v>1.80.</v>
      </c>
      <c r="B31" s="19" t="e">
        <f>IF($E31="m",VLOOKUP($J31,Daten!$D$3:$E$123,2),VLOOKUP($J31,Daten!$F$3:$G$123,2))</f>
        <v>#N/A</v>
      </c>
      <c r="C31" s="37"/>
      <c r="D31" s="38"/>
      <c r="E31" s="39"/>
      <c r="F31" s="40"/>
      <c r="G31" s="22" t="e">
        <f>VLOOKUP($F31,Daten!$A$2:$B$46,2)</f>
        <v>#N/A</v>
      </c>
      <c r="H31" s="47"/>
      <c r="I31" s="39"/>
      <c r="J31" s="39"/>
      <c r="K31" s="39"/>
      <c r="L31" s="39"/>
      <c r="M31" s="40"/>
      <c r="N31" s="67"/>
      <c r="O31" s="48"/>
    </row>
    <row r="32" spans="1:15" ht="15">
      <c r="A32" s="51" t="str">
        <f t="shared" si="0"/>
        <v>1.80.</v>
      </c>
      <c r="B32" s="19" t="e">
        <f>IF($E32="m",VLOOKUP($J32,Daten!$D$3:$E$123,2),VLOOKUP($J32,Daten!$F$3:$G$123,2))</f>
        <v>#N/A</v>
      </c>
      <c r="C32" s="37"/>
      <c r="D32" s="38"/>
      <c r="E32" s="39"/>
      <c r="F32" s="40"/>
      <c r="G32" s="22" t="e">
        <f>VLOOKUP($F32,Daten!$A$2:$B$46,2)</f>
        <v>#N/A</v>
      </c>
      <c r="H32" s="47"/>
      <c r="I32" s="39"/>
      <c r="J32" s="39"/>
      <c r="K32" s="39"/>
      <c r="L32" s="39"/>
      <c r="M32" s="40"/>
      <c r="N32" s="67"/>
      <c r="O32" s="48"/>
    </row>
    <row r="33" spans="1:15" ht="15">
      <c r="A33" s="51" t="str">
        <f t="shared" si="0"/>
        <v>1.80.</v>
      </c>
      <c r="B33" s="19" t="e">
        <f>IF($E33="m",VLOOKUP($J33,Daten!$D$3:$E$123,2),VLOOKUP($J33,Daten!$F$3:$G$123,2))</f>
        <v>#N/A</v>
      </c>
      <c r="C33" s="37"/>
      <c r="D33" s="38"/>
      <c r="E33" s="39"/>
      <c r="F33" s="40"/>
      <c r="G33" s="22" t="e">
        <f>VLOOKUP($F33,Daten!$A$2:$B$46,2)</f>
        <v>#N/A</v>
      </c>
      <c r="H33" s="47"/>
      <c r="I33" s="39"/>
      <c r="J33" s="39"/>
      <c r="K33" s="39"/>
      <c r="L33" s="39"/>
      <c r="M33" s="40"/>
      <c r="N33" s="67"/>
      <c r="O33" s="48"/>
    </row>
    <row r="34" spans="1:15" ht="15">
      <c r="A34" s="51" t="str">
        <f t="shared" si="0"/>
        <v>1.80.</v>
      </c>
      <c r="B34" s="19" t="e">
        <f>IF($E34="m",VLOOKUP($J34,Daten!$D$3:$E$123,2),VLOOKUP($J34,Daten!$F$3:$G$123,2))</f>
        <v>#N/A</v>
      </c>
      <c r="C34" s="37"/>
      <c r="D34" s="38"/>
      <c r="E34" s="39"/>
      <c r="F34" s="40"/>
      <c r="G34" s="22" t="e">
        <f>VLOOKUP($F34,Daten!$A$2:$B$46,2)</f>
        <v>#N/A</v>
      </c>
      <c r="H34" s="47"/>
      <c r="I34" s="39"/>
      <c r="J34" s="39"/>
      <c r="K34" s="39"/>
      <c r="L34" s="39"/>
      <c r="M34" s="40"/>
      <c r="N34" s="67"/>
      <c r="O34" s="48"/>
    </row>
    <row r="35" spans="1:15" ht="15">
      <c r="A35" s="51" t="str">
        <f t="shared" si="0"/>
        <v>1.80.</v>
      </c>
      <c r="B35" s="19" t="e">
        <f>IF($E35="m",VLOOKUP($J35,Daten!$D$3:$E$123,2),VLOOKUP($J35,Daten!$F$3:$G$123,2))</f>
        <v>#N/A</v>
      </c>
      <c r="C35" s="37"/>
      <c r="D35" s="38"/>
      <c r="E35" s="39"/>
      <c r="F35" s="40"/>
      <c r="G35" s="22" t="e">
        <f>VLOOKUP($F35,Daten!$A$2:$B$46,2)</f>
        <v>#N/A</v>
      </c>
      <c r="H35" s="47"/>
      <c r="I35" s="39"/>
      <c r="J35" s="39"/>
      <c r="K35" s="39"/>
      <c r="L35" s="39"/>
      <c r="M35" s="40"/>
      <c r="N35" s="67"/>
      <c r="O35" s="48"/>
    </row>
    <row r="36" spans="1:15" ht="15">
      <c r="A36" s="51" t="str">
        <f t="shared" si="0"/>
        <v>1.80.</v>
      </c>
      <c r="B36" s="19" t="e">
        <f>IF($E36="m",VLOOKUP($J36,Daten!$D$3:$E$123,2),VLOOKUP($J36,Daten!$F$3:$G$123,2))</f>
        <v>#N/A</v>
      </c>
      <c r="C36" s="37"/>
      <c r="D36" s="38"/>
      <c r="E36" s="39"/>
      <c r="F36" s="40"/>
      <c r="G36" s="22" t="e">
        <f>VLOOKUP($F36,Daten!$A$2:$B$46,2)</f>
        <v>#N/A</v>
      </c>
      <c r="H36" s="47"/>
      <c r="I36" s="39"/>
      <c r="J36" s="39"/>
      <c r="K36" s="39"/>
      <c r="L36" s="39"/>
      <c r="M36" s="40"/>
      <c r="N36" s="67"/>
      <c r="O36" s="48"/>
    </row>
    <row r="37" spans="1:15" ht="15">
      <c r="A37" s="51" t="str">
        <f t="shared" si="0"/>
        <v>1.80.</v>
      </c>
      <c r="B37" s="19" t="e">
        <f>IF($E37="m",VLOOKUP($J37,Daten!$D$3:$E$123,2),VLOOKUP($J37,Daten!$F$3:$G$123,2))</f>
        <v>#N/A</v>
      </c>
      <c r="C37" s="37"/>
      <c r="D37" s="38"/>
      <c r="E37" s="39"/>
      <c r="F37" s="40"/>
      <c r="G37" s="22" t="e">
        <f>VLOOKUP($F37,Daten!$A$2:$B$46,2)</f>
        <v>#N/A</v>
      </c>
      <c r="H37" s="47"/>
      <c r="I37" s="39"/>
      <c r="J37" s="39"/>
      <c r="K37" s="39"/>
      <c r="L37" s="39"/>
      <c r="M37" s="40"/>
      <c r="N37" s="67"/>
      <c r="O37" s="48"/>
    </row>
    <row r="38" spans="1:15" ht="15">
      <c r="A38" s="51" t="str">
        <f t="shared" si="0"/>
        <v>1.80.</v>
      </c>
      <c r="B38" s="19" t="e">
        <f>IF($E38="m",VLOOKUP($J38,Daten!$D$3:$E$123,2),VLOOKUP($J38,Daten!$F$3:$G$123,2))</f>
        <v>#N/A</v>
      </c>
      <c r="C38" s="37"/>
      <c r="D38" s="38"/>
      <c r="E38" s="39"/>
      <c r="F38" s="40"/>
      <c r="G38" s="22" t="e">
        <f>VLOOKUP($F38,Daten!$A$2:$B$46,2)</f>
        <v>#N/A</v>
      </c>
      <c r="H38" s="47"/>
      <c r="I38" s="39"/>
      <c r="J38" s="39"/>
      <c r="K38" s="39"/>
      <c r="L38" s="39"/>
      <c r="M38" s="40"/>
      <c r="N38" s="67"/>
      <c r="O38" s="48"/>
    </row>
    <row r="39" spans="1:15" ht="15">
      <c r="A39" s="51" t="str">
        <f t="shared" si="0"/>
        <v>1.80.</v>
      </c>
      <c r="B39" s="19" t="e">
        <f>IF($E39="m",VLOOKUP($J39,Daten!$D$3:$E$123,2),VLOOKUP($J39,Daten!$F$3:$G$123,2))</f>
        <v>#N/A</v>
      </c>
      <c r="C39" s="37"/>
      <c r="D39" s="38"/>
      <c r="E39" s="39"/>
      <c r="F39" s="40"/>
      <c r="G39" s="22" t="e">
        <f>VLOOKUP($F39,Daten!$A$2:$B$46,2)</f>
        <v>#N/A</v>
      </c>
      <c r="H39" s="47"/>
      <c r="I39" s="39"/>
      <c r="J39" s="39"/>
      <c r="K39" s="39"/>
      <c r="L39" s="39"/>
      <c r="M39" s="40"/>
      <c r="N39" s="67"/>
      <c r="O39" s="48"/>
    </row>
    <row r="40" spans="1:15" ht="15">
      <c r="A40" s="51" t="str">
        <f t="shared" si="0"/>
        <v>1.80.</v>
      </c>
      <c r="B40" s="19" t="e">
        <f>IF($E40="m",VLOOKUP($J40,Daten!$D$3:$E$123,2),VLOOKUP($J40,Daten!$F$3:$G$123,2))</f>
        <v>#N/A</v>
      </c>
      <c r="C40" s="37"/>
      <c r="D40" s="38"/>
      <c r="E40" s="39"/>
      <c r="F40" s="40"/>
      <c r="G40" s="22" t="e">
        <f>VLOOKUP($F40,Daten!$A$2:$B$46,2)</f>
        <v>#N/A</v>
      </c>
      <c r="H40" s="47"/>
      <c r="I40" s="39"/>
      <c r="J40" s="39"/>
      <c r="K40" s="39"/>
      <c r="L40" s="39"/>
      <c r="M40" s="40"/>
      <c r="N40" s="67"/>
      <c r="O40" s="48"/>
    </row>
    <row r="41" spans="1:15" ht="15">
      <c r="A41" s="51" t="str">
        <f t="shared" si="0"/>
        <v>1.80.</v>
      </c>
      <c r="B41" s="19" t="e">
        <f>IF($E41="m",VLOOKUP($J41,Daten!$D$3:$E$123,2),VLOOKUP($J41,Daten!$F$3:$G$123,2))</f>
        <v>#N/A</v>
      </c>
      <c r="C41" s="37"/>
      <c r="D41" s="38"/>
      <c r="E41" s="39"/>
      <c r="F41" s="40"/>
      <c r="G41" s="22" t="e">
        <f>VLOOKUP($F41,Daten!$A$2:$B$46,2)</f>
        <v>#N/A</v>
      </c>
      <c r="H41" s="47"/>
      <c r="I41" s="39"/>
      <c r="J41" s="39"/>
      <c r="K41" s="39"/>
      <c r="L41" s="39"/>
      <c r="M41" s="40"/>
      <c r="N41" s="67"/>
      <c r="O41" s="48"/>
    </row>
    <row r="42" spans="1:15" ht="15">
      <c r="A42" s="51" t="str">
        <f t="shared" si="0"/>
        <v>1.80.</v>
      </c>
      <c r="B42" s="19" t="e">
        <f>IF($E42="m",VLOOKUP($J42,Daten!$D$3:$E$123,2),VLOOKUP($J42,Daten!$F$3:$G$123,2))</f>
        <v>#N/A</v>
      </c>
      <c r="C42" s="37"/>
      <c r="D42" s="38"/>
      <c r="E42" s="39"/>
      <c r="F42" s="40"/>
      <c r="G42" s="22" t="e">
        <f>VLOOKUP($F42,Daten!$A$2:$B$46,2)</f>
        <v>#N/A</v>
      </c>
      <c r="H42" s="47"/>
      <c r="I42" s="39"/>
      <c r="J42" s="39"/>
      <c r="K42" s="39"/>
      <c r="L42" s="39"/>
      <c r="M42" s="40"/>
      <c r="N42" s="67"/>
      <c r="O42" s="48"/>
    </row>
    <row r="43" spans="1:15" ht="15">
      <c r="A43" s="51" t="str">
        <f t="shared" si="0"/>
        <v>1.80.</v>
      </c>
      <c r="B43" s="19" t="e">
        <f>IF($E43="m",VLOOKUP($J43,Daten!$D$3:$E$123,2),VLOOKUP($J43,Daten!$F$3:$G$123,2))</f>
        <v>#N/A</v>
      </c>
      <c r="C43" s="37"/>
      <c r="D43" s="38"/>
      <c r="E43" s="39"/>
      <c r="F43" s="40"/>
      <c r="G43" s="22" t="e">
        <f>VLOOKUP($F43,Daten!$A$2:$B$46,2)</f>
        <v>#N/A</v>
      </c>
      <c r="H43" s="47"/>
      <c r="I43" s="39"/>
      <c r="J43" s="39"/>
      <c r="K43" s="39"/>
      <c r="L43" s="39"/>
      <c r="M43" s="40"/>
      <c r="N43" s="67"/>
      <c r="O43" s="48"/>
    </row>
    <row r="44" spans="1:15" ht="15">
      <c r="A44" s="51" t="str">
        <f t="shared" si="0"/>
        <v>1.80.</v>
      </c>
      <c r="B44" s="19" t="e">
        <f>IF($E44="m",VLOOKUP($J44,Daten!$D$3:$E$123,2),VLOOKUP($J44,Daten!$F$3:$G$123,2))</f>
        <v>#N/A</v>
      </c>
      <c r="C44" s="37"/>
      <c r="D44" s="38"/>
      <c r="E44" s="39"/>
      <c r="F44" s="40"/>
      <c r="G44" s="22" t="e">
        <f>VLOOKUP($F44,Daten!$A$2:$B$46,2)</f>
        <v>#N/A</v>
      </c>
      <c r="H44" s="47"/>
      <c r="I44" s="39"/>
      <c r="J44" s="39"/>
      <c r="K44" s="39"/>
      <c r="L44" s="39"/>
      <c r="M44" s="40"/>
      <c r="N44" s="67"/>
      <c r="O44" s="48"/>
    </row>
    <row r="45" spans="1:15" ht="15">
      <c r="A45" s="51" t="str">
        <f t="shared" si="0"/>
        <v>1.80.</v>
      </c>
      <c r="B45" s="19" t="e">
        <f>IF($E45="m",VLOOKUP($J45,Daten!$D$3:$E$123,2),VLOOKUP($J45,Daten!$F$3:$G$123,2))</f>
        <v>#N/A</v>
      </c>
      <c r="C45" s="37"/>
      <c r="D45" s="38"/>
      <c r="E45" s="39"/>
      <c r="F45" s="40"/>
      <c r="G45" s="22" t="e">
        <f>VLOOKUP($F45,Daten!$A$2:$B$46,2)</f>
        <v>#N/A</v>
      </c>
      <c r="H45" s="47"/>
      <c r="I45" s="39"/>
      <c r="J45" s="39"/>
      <c r="K45" s="39"/>
      <c r="L45" s="39"/>
      <c r="M45" s="40"/>
      <c r="N45" s="67"/>
      <c r="O45" s="48"/>
    </row>
    <row r="46" spans="1:15" ht="15">
      <c r="A46" s="51" t="str">
        <f t="shared" si="0"/>
        <v>1.80.</v>
      </c>
      <c r="B46" s="19" t="e">
        <f>IF($E46="m",VLOOKUP($J46,Daten!$D$3:$E$123,2),VLOOKUP($J46,Daten!$F$3:$G$123,2))</f>
        <v>#N/A</v>
      </c>
      <c r="C46" s="37"/>
      <c r="D46" s="38"/>
      <c r="E46" s="39"/>
      <c r="F46" s="40"/>
      <c r="G46" s="22" t="e">
        <f>VLOOKUP($F46,Daten!$A$2:$B$46,2)</f>
        <v>#N/A</v>
      </c>
      <c r="H46" s="47"/>
      <c r="I46" s="39"/>
      <c r="J46" s="39"/>
      <c r="K46" s="39"/>
      <c r="L46" s="39"/>
      <c r="M46" s="40"/>
      <c r="N46" s="67"/>
      <c r="O46" s="48"/>
    </row>
    <row r="47" spans="1:15" ht="15">
      <c r="A47" s="51" t="str">
        <f t="shared" si="0"/>
        <v>1.80.</v>
      </c>
      <c r="B47" s="19" t="e">
        <f>IF($E47="m",VLOOKUP($J47,Daten!$D$3:$E$123,2),VLOOKUP($J47,Daten!$F$3:$G$123,2))</f>
        <v>#N/A</v>
      </c>
      <c r="C47" s="37"/>
      <c r="D47" s="38"/>
      <c r="E47" s="39"/>
      <c r="F47" s="40"/>
      <c r="G47" s="22" t="e">
        <f>VLOOKUP($F47,Daten!$A$2:$B$46,2)</f>
        <v>#N/A</v>
      </c>
      <c r="H47" s="47"/>
      <c r="I47" s="39"/>
      <c r="J47" s="39"/>
      <c r="K47" s="39"/>
      <c r="L47" s="39"/>
      <c r="M47" s="40"/>
      <c r="N47" s="67"/>
      <c r="O47" s="48"/>
    </row>
    <row r="48" spans="1:15" ht="15">
      <c r="A48" s="51" t="str">
        <f t="shared" si="0"/>
        <v>1.80.</v>
      </c>
      <c r="B48" s="19" t="e">
        <f>IF($E48="m",VLOOKUP($J48,Daten!$D$3:$E$123,2),VLOOKUP($J48,Daten!$F$3:$G$123,2))</f>
        <v>#N/A</v>
      </c>
      <c r="C48" s="37"/>
      <c r="D48" s="38"/>
      <c r="E48" s="39"/>
      <c r="F48" s="40"/>
      <c r="G48" s="22" t="e">
        <f>VLOOKUP($F48,Daten!$A$2:$B$46,2)</f>
        <v>#N/A</v>
      </c>
      <c r="H48" s="47"/>
      <c r="I48" s="39"/>
      <c r="J48" s="39"/>
      <c r="K48" s="39"/>
      <c r="L48" s="39"/>
      <c r="M48" s="40"/>
      <c r="N48" s="67"/>
      <c r="O48" s="48"/>
    </row>
    <row r="49" spans="1:15" ht="15">
      <c r="A49" s="51" t="str">
        <f t="shared" si="0"/>
        <v>1.80.</v>
      </c>
      <c r="B49" s="19" t="e">
        <f>IF($E49="m",VLOOKUP($J49,Daten!$D$3:$E$123,2),VLOOKUP($J49,Daten!$F$3:$G$123,2))</f>
        <v>#N/A</v>
      </c>
      <c r="C49" s="37"/>
      <c r="D49" s="38"/>
      <c r="E49" s="39"/>
      <c r="F49" s="40"/>
      <c r="G49" s="22" t="e">
        <f>VLOOKUP($F49,Daten!$A$2:$B$46,2)</f>
        <v>#N/A</v>
      </c>
      <c r="H49" s="47"/>
      <c r="I49" s="39"/>
      <c r="J49" s="39"/>
      <c r="K49" s="39"/>
      <c r="L49" s="39"/>
      <c r="M49" s="40"/>
      <c r="N49" s="67"/>
      <c r="O49" s="48"/>
    </row>
    <row r="50" spans="1:15" ht="15">
      <c r="A50" s="51" t="str">
        <f t="shared" si="0"/>
        <v>1.80.</v>
      </c>
      <c r="B50" s="19" t="e">
        <f>IF($E50="m",VLOOKUP($J50,Daten!$D$3:$E$123,2),VLOOKUP($J50,Daten!$F$3:$G$123,2))</f>
        <v>#N/A</v>
      </c>
      <c r="C50" s="37"/>
      <c r="D50" s="38"/>
      <c r="E50" s="39"/>
      <c r="F50" s="40"/>
      <c r="G50" s="22" t="e">
        <f>VLOOKUP($F50,Daten!$A$2:$B$46,2)</f>
        <v>#N/A</v>
      </c>
      <c r="H50" s="47"/>
      <c r="I50" s="39"/>
      <c r="J50" s="39"/>
      <c r="K50" s="39"/>
      <c r="L50" s="39"/>
      <c r="M50" s="40"/>
      <c r="N50" s="67"/>
      <c r="O50" s="48"/>
    </row>
    <row r="51" spans="1:15" ht="15">
      <c r="A51" s="51" t="str">
        <f t="shared" si="0"/>
        <v>1.80.</v>
      </c>
      <c r="B51" s="19" t="e">
        <f>IF($E51="m",VLOOKUP($J51,Daten!$D$3:$E$123,2),VLOOKUP($J51,Daten!$F$3:$G$123,2))</f>
        <v>#N/A</v>
      </c>
      <c r="C51" s="37"/>
      <c r="D51" s="38"/>
      <c r="E51" s="39"/>
      <c r="F51" s="40"/>
      <c r="G51" s="22" t="e">
        <f>VLOOKUP($F51,Daten!$A$2:$B$46,2)</f>
        <v>#N/A</v>
      </c>
      <c r="H51" s="47"/>
      <c r="I51" s="39"/>
      <c r="J51" s="39"/>
      <c r="K51" s="39"/>
      <c r="L51" s="39"/>
      <c r="M51" s="40"/>
      <c r="N51" s="67"/>
      <c r="O51" s="48"/>
    </row>
    <row r="52" spans="1:15" ht="15">
      <c r="A52" s="51" t="str">
        <f t="shared" si="0"/>
        <v>1.80.</v>
      </c>
      <c r="B52" s="19" t="e">
        <f>IF($E52="m",VLOOKUP($J52,Daten!$D$3:$E$123,2),VLOOKUP($J52,Daten!$F$3:$G$123,2))</f>
        <v>#N/A</v>
      </c>
      <c r="C52" s="37"/>
      <c r="D52" s="38"/>
      <c r="E52" s="39"/>
      <c r="F52" s="40"/>
      <c r="G52" s="22" t="e">
        <f>VLOOKUP($F52,Daten!$A$2:$B$46,2)</f>
        <v>#N/A</v>
      </c>
      <c r="H52" s="47"/>
      <c r="I52" s="39"/>
      <c r="J52" s="39"/>
      <c r="K52" s="39"/>
      <c r="L52" s="39"/>
      <c r="M52" s="40"/>
      <c r="N52" s="67"/>
      <c r="O52" s="48"/>
    </row>
    <row r="53" spans="1:15" ht="15">
      <c r="A53" s="51" t="str">
        <f t="shared" si="0"/>
        <v>1.80.</v>
      </c>
      <c r="B53" s="19" t="e">
        <f>IF($E53="m",VLOOKUP($J53,Daten!$D$3:$E$123,2),VLOOKUP($J53,Daten!$F$3:$G$123,2))</f>
        <v>#N/A</v>
      </c>
      <c r="C53" s="37"/>
      <c r="D53" s="38"/>
      <c r="E53" s="39"/>
      <c r="F53" s="40"/>
      <c r="G53" s="22" t="e">
        <f>VLOOKUP($F53,Daten!$A$2:$B$46,2)</f>
        <v>#N/A</v>
      </c>
      <c r="H53" s="47"/>
      <c r="I53" s="39"/>
      <c r="J53" s="39"/>
      <c r="K53" s="39"/>
      <c r="L53" s="39"/>
      <c r="M53" s="40"/>
      <c r="N53" s="67"/>
      <c r="O53" s="48"/>
    </row>
    <row r="54" spans="1:15" ht="15">
      <c r="A54" s="51" t="str">
        <f t="shared" si="0"/>
        <v>1.80.</v>
      </c>
      <c r="B54" s="19" t="e">
        <f>IF($E54="m",VLOOKUP($J54,Daten!$D$3:$E$123,2),VLOOKUP($J54,Daten!$F$3:$G$123,2))</f>
        <v>#N/A</v>
      </c>
      <c r="C54" s="37"/>
      <c r="D54" s="38"/>
      <c r="E54" s="39"/>
      <c r="F54" s="40"/>
      <c r="G54" s="22" t="e">
        <f>VLOOKUP($F54,Daten!$A$2:$B$46,2)</f>
        <v>#N/A</v>
      </c>
      <c r="H54" s="47"/>
      <c r="I54" s="39"/>
      <c r="J54" s="39"/>
      <c r="K54" s="39"/>
      <c r="L54" s="39"/>
      <c r="M54" s="40"/>
      <c r="N54" s="67"/>
      <c r="O54" s="48"/>
    </row>
    <row r="55" spans="1:15" ht="15">
      <c r="A55" s="51" t="str">
        <f t="shared" si="0"/>
        <v>1.80.</v>
      </c>
      <c r="B55" s="19" t="e">
        <f>IF($E55="m",VLOOKUP($J55,Daten!$D$3:$E$123,2),VLOOKUP($J55,Daten!$F$3:$G$123,2))</f>
        <v>#N/A</v>
      </c>
      <c r="C55" s="37"/>
      <c r="D55" s="38"/>
      <c r="E55" s="39"/>
      <c r="F55" s="40"/>
      <c r="G55" s="22" t="e">
        <f>VLOOKUP($F55,Daten!$A$2:$B$46,2)</f>
        <v>#N/A</v>
      </c>
      <c r="H55" s="47"/>
      <c r="I55" s="39"/>
      <c r="J55" s="39"/>
      <c r="K55" s="39"/>
      <c r="L55" s="39"/>
      <c r="M55" s="40"/>
      <c r="N55" s="67"/>
      <c r="O55" s="48"/>
    </row>
    <row r="56" spans="1:15" ht="15">
      <c r="A56" s="51" t="str">
        <f t="shared" si="0"/>
        <v>1.80.</v>
      </c>
      <c r="B56" s="19" t="e">
        <f>IF($E56="m",VLOOKUP($J56,Daten!$D$3:$E$123,2),VLOOKUP($J56,Daten!$F$3:$G$123,2))</f>
        <v>#N/A</v>
      </c>
      <c r="C56" s="37"/>
      <c r="D56" s="38"/>
      <c r="E56" s="39"/>
      <c r="F56" s="40"/>
      <c r="G56" s="22" t="e">
        <f>VLOOKUP($F56,Daten!$A$2:$B$46,2)</f>
        <v>#N/A</v>
      </c>
      <c r="H56" s="47"/>
      <c r="I56" s="39"/>
      <c r="J56" s="39"/>
      <c r="K56" s="39"/>
      <c r="L56" s="39"/>
      <c r="M56" s="40"/>
      <c r="N56" s="67"/>
      <c r="O56" s="48"/>
    </row>
    <row r="57" spans="1:15" ht="15">
      <c r="A57" s="51" t="str">
        <f t="shared" si="0"/>
        <v>1.80.</v>
      </c>
      <c r="B57" s="19" t="e">
        <f>IF($E57="m",VLOOKUP($J57,Daten!$D$3:$E$123,2),VLOOKUP($J57,Daten!$F$3:$G$123,2))</f>
        <v>#N/A</v>
      </c>
      <c r="C57" s="37"/>
      <c r="D57" s="38"/>
      <c r="E57" s="39"/>
      <c r="F57" s="40"/>
      <c r="G57" s="22" t="e">
        <f>VLOOKUP($F57,Daten!$A$2:$B$46,2)</f>
        <v>#N/A</v>
      </c>
      <c r="H57" s="47"/>
      <c r="I57" s="39"/>
      <c r="J57" s="39"/>
      <c r="K57" s="39"/>
      <c r="L57" s="39"/>
      <c r="M57" s="40"/>
      <c r="N57" s="67"/>
      <c r="O57" s="48"/>
    </row>
    <row r="58" spans="1:15" ht="15">
      <c r="A58" s="51" t="str">
        <f t="shared" si="0"/>
        <v>1.80.</v>
      </c>
      <c r="B58" s="19" t="e">
        <f>IF($E58="m",VLOOKUP($J58,Daten!$D$3:$E$123,2),VLOOKUP($J58,Daten!$F$3:$G$123,2))</f>
        <v>#N/A</v>
      </c>
      <c r="C58" s="37"/>
      <c r="D58" s="38"/>
      <c r="E58" s="39"/>
      <c r="F58" s="40"/>
      <c r="G58" s="22" t="e">
        <f>VLOOKUP($F58,Daten!$A$2:$B$46,2)</f>
        <v>#N/A</v>
      </c>
      <c r="H58" s="47"/>
      <c r="I58" s="39"/>
      <c r="J58" s="39"/>
      <c r="K58" s="39"/>
      <c r="L58" s="39"/>
      <c r="M58" s="40"/>
      <c r="N58" s="67"/>
      <c r="O58" s="48"/>
    </row>
    <row r="59" spans="1:15" ht="15.75" thickBot="1">
      <c r="A59" s="144" t="str">
        <f t="shared" si="0"/>
        <v>1.80.</v>
      </c>
      <c r="B59" s="20" t="e">
        <f>IF($E59="m",VLOOKUP($J59,Daten!$D$3:$E$123,2),VLOOKUP($J59,Daten!$F$3:$G$123,2))</f>
        <v>#N/A</v>
      </c>
      <c r="C59" s="41"/>
      <c r="D59" s="42"/>
      <c r="E59" s="43"/>
      <c r="F59" s="44"/>
      <c r="G59" s="23" t="e">
        <f>VLOOKUP($F59,Daten!$A$2:$B$46,2)</f>
        <v>#N/A</v>
      </c>
      <c r="H59" s="49"/>
      <c r="I59" s="43"/>
      <c r="J59" s="43"/>
      <c r="K59" s="43"/>
      <c r="L59" s="43"/>
      <c r="M59" s="44"/>
      <c r="N59" s="70"/>
      <c r="O59" s="50"/>
    </row>
    <row r="60" spans="1:15" ht="15">
      <c r="A60" s="7"/>
      <c r="B60" s="7"/>
      <c r="C60" s="8"/>
      <c r="D60" s="8"/>
      <c r="E60" s="7"/>
      <c r="F60" s="7"/>
      <c r="G60" s="7"/>
      <c r="H60" s="7"/>
      <c r="I60" s="7"/>
      <c r="J60" s="7"/>
      <c r="K60" s="7"/>
      <c r="L60" s="7"/>
      <c r="M60" s="7"/>
      <c r="N60" s="68"/>
      <c r="O60" s="7"/>
    </row>
    <row r="61" spans="1:15" ht="15">
      <c r="A61" s="7"/>
      <c r="B61" s="7"/>
      <c r="C61" s="8"/>
      <c r="D61" s="8"/>
      <c r="E61" s="7"/>
      <c r="F61" s="7"/>
      <c r="G61" s="7"/>
      <c r="H61" s="7"/>
      <c r="I61" s="7"/>
      <c r="J61" s="7"/>
      <c r="K61" s="7"/>
      <c r="L61" s="7"/>
      <c r="M61" s="7"/>
      <c r="N61" s="68"/>
      <c r="O61" s="7"/>
    </row>
    <row r="62" spans="1:15" ht="15">
      <c r="A62" s="7"/>
      <c r="B62" s="7"/>
      <c r="C62" s="8"/>
      <c r="D62" s="8"/>
      <c r="E62" s="7"/>
      <c r="F62" s="7"/>
      <c r="G62" s="7"/>
      <c r="H62" s="7"/>
      <c r="I62" s="7"/>
      <c r="J62" s="7"/>
      <c r="K62" s="7"/>
      <c r="L62" s="7"/>
      <c r="M62" s="7"/>
      <c r="N62" s="68"/>
      <c r="O62" s="7"/>
    </row>
    <row r="63" spans="1:15" ht="15">
      <c r="A63" s="7"/>
      <c r="B63" s="7"/>
      <c r="C63" s="8"/>
      <c r="D63" s="8"/>
      <c r="E63" s="7"/>
      <c r="F63" s="7"/>
      <c r="G63" s="7"/>
      <c r="H63" s="7"/>
      <c r="I63" s="7"/>
      <c r="J63" s="7"/>
      <c r="K63" s="7"/>
      <c r="L63" s="7"/>
      <c r="M63" s="7"/>
      <c r="N63" s="68"/>
      <c r="O63" s="7"/>
    </row>
    <row r="64" spans="1:15" ht="15">
      <c r="A64" s="7"/>
      <c r="B64" s="7"/>
      <c r="C64" s="8"/>
      <c r="D64" s="8"/>
      <c r="E64" s="7"/>
      <c r="F64" s="7"/>
      <c r="G64" s="7"/>
      <c r="H64" s="7"/>
      <c r="I64" s="7"/>
      <c r="J64" s="7"/>
      <c r="K64" s="7"/>
      <c r="L64" s="7"/>
      <c r="M64" s="7"/>
      <c r="N64" s="68"/>
      <c r="O64" s="7"/>
    </row>
    <row r="65" spans="1:15" ht="15">
      <c r="A65" s="7"/>
      <c r="B65" s="7"/>
      <c r="C65" s="8"/>
      <c r="D65" s="8"/>
      <c r="E65" s="7"/>
      <c r="F65" s="7"/>
      <c r="G65" s="7"/>
      <c r="H65" s="7"/>
      <c r="I65" s="7"/>
      <c r="J65" s="7"/>
      <c r="K65" s="7"/>
      <c r="L65" s="7"/>
      <c r="M65" s="7"/>
      <c r="N65" s="68"/>
      <c r="O65" s="7"/>
    </row>
    <row r="66" spans="1:15" ht="15">
      <c r="A66" s="7"/>
      <c r="B66" s="7"/>
      <c r="C66" s="8"/>
      <c r="D66" s="8"/>
      <c r="E66" s="7"/>
      <c r="F66" s="7"/>
      <c r="G66" s="7"/>
      <c r="H66" s="7"/>
      <c r="I66" s="7"/>
      <c r="J66" s="7"/>
      <c r="K66" s="7"/>
      <c r="L66" s="7"/>
      <c r="M66" s="7"/>
      <c r="N66" s="68"/>
      <c r="O66" s="7"/>
    </row>
    <row r="67" spans="1:15" ht="15">
      <c r="A67" s="7"/>
      <c r="B67" s="7"/>
      <c r="C67" s="8"/>
      <c r="D67" s="8"/>
      <c r="E67" s="7"/>
      <c r="F67" s="7"/>
      <c r="G67" s="7"/>
      <c r="H67" s="7"/>
      <c r="I67" s="7"/>
      <c r="J67" s="7"/>
      <c r="K67" s="7"/>
      <c r="L67" s="7"/>
      <c r="M67" s="7"/>
      <c r="N67" s="68"/>
      <c r="O67" s="7"/>
    </row>
    <row r="68" spans="1:15" ht="15">
      <c r="A68" s="7"/>
      <c r="B68" s="7"/>
      <c r="C68" s="8"/>
      <c r="D68" s="8"/>
      <c r="E68" s="7"/>
      <c r="F68" s="7"/>
      <c r="G68" s="7"/>
      <c r="H68" s="7"/>
      <c r="I68" s="7"/>
      <c r="J68" s="7"/>
      <c r="K68" s="7"/>
      <c r="L68" s="7"/>
      <c r="M68" s="7"/>
      <c r="N68" s="68"/>
      <c r="O68" s="7"/>
    </row>
    <row r="69" spans="1:15" ht="15">
      <c r="A69" s="7"/>
      <c r="B69" s="7"/>
      <c r="C69" s="8"/>
      <c r="D69" s="8"/>
      <c r="E69" s="7"/>
      <c r="F69" s="7"/>
      <c r="G69" s="7"/>
      <c r="H69" s="7"/>
      <c r="I69" s="7"/>
      <c r="J69" s="7"/>
      <c r="K69" s="7"/>
      <c r="L69" s="7"/>
      <c r="M69" s="7"/>
      <c r="N69" s="68"/>
      <c r="O69" s="7"/>
    </row>
    <row r="70" spans="1:15" ht="15">
      <c r="A70" s="7"/>
      <c r="B70" s="7"/>
      <c r="C70" s="8"/>
      <c r="D70" s="8"/>
      <c r="E70" s="7"/>
      <c r="F70" s="7"/>
      <c r="G70" s="7"/>
      <c r="H70" s="7"/>
      <c r="I70" s="7"/>
      <c r="J70" s="7"/>
      <c r="K70" s="7"/>
      <c r="L70" s="7"/>
      <c r="M70" s="7"/>
      <c r="N70" s="68"/>
      <c r="O70" s="7"/>
    </row>
    <row r="71" spans="1:15" ht="15">
      <c r="A71" s="7"/>
      <c r="B71" s="7"/>
      <c r="C71" s="8"/>
      <c r="D71" s="8"/>
      <c r="E71" s="7"/>
      <c r="F71" s="7"/>
      <c r="G71" s="7"/>
      <c r="H71" s="7"/>
      <c r="I71" s="7"/>
      <c r="J71" s="7"/>
      <c r="K71" s="7"/>
      <c r="L71" s="7"/>
      <c r="M71" s="7"/>
      <c r="N71" s="68"/>
      <c r="O71" s="7"/>
    </row>
    <row r="72" spans="1:15" ht="15">
      <c r="A72" s="7"/>
      <c r="B72" s="7"/>
      <c r="C72" s="8"/>
      <c r="D72" s="8"/>
      <c r="E72" s="7"/>
      <c r="F72" s="7"/>
      <c r="G72" s="7"/>
      <c r="H72" s="7"/>
      <c r="I72" s="7"/>
      <c r="J72" s="7"/>
      <c r="K72" s="7"/>
      <c r="L72" s="7"/>
      <c r="M72" s="7"/>
      <c r="N72" s="68"/>
      <c r="O72" s="7"/>
    </row>
    <row r="73" spans="1:15" ht="15">
      <c r="A73" s="7"/>
      <c r="B73" s="7"/>
      <c r="C73" s="8"/>
      <c r="D73" s="8"/>
      <c r="E73" s="7"/>
      <c r="F73" s="7"/>
      <c r="G73" s="7"/>
      <c r="H73" s="7"/>
      <c r="I73" s="7"/>
      <c r="J73" s="7"/>
      <c r="K73" s="7"/>
      <c r="L73" s="7"/>
      <c r="M73" s="7"/>
      <c r="N73" s="68"/>
      <c r="O73" s="7"/>
    </row>
    <row r="74" spans="1:15" ht="15">
      <c r="A74" s="7"/>
      <c r="B74" s="7"/>
      <c r="C74" s="8"/>
      <c r="D74" s="8"/>
      <c r="E74" s="7"/>
      <c r="F74" s="7"/>
      <c r="G74" s="7"/>
      <c r="H74" s="7"/>
      <c r="I74" s="7"/>
      <c r="J74" s="7"/>
      <c r="K74" s="7"/>
      <c r="L74" s="7"/>
      <c r="M74" s="7"/>
      <c r="N74" s="68"/>
      <c r="O74" s="7"/>
    </row>
    <row r="75" spans="1:15" ht="15">
      <c r="A75" s="7"/>
      <c r="B75" s="7"/>
      <c r="C75" s="8"/>
      <c r="D75" s="8"/>
      <c r="E75" s="7"/>
      <c r="F75" s="7"/>
      <c r="G75" s="7"/>
      <c r="H75" s="7"/>
      <c r="I75" s="7"/>
      <c r="J75" s="7"/>
      <c r="K75" s="7"/>
      <c r="L75" s="7"/>
      <c r="M75" s="7"/>
      <c r="N75" s="68"/>
      <c r="O75" s="7"/>
    </row>
    <row r="76" spans="1:15" ht="15">
      <c r="A76" s="7"/>
      <c r="B76" s="7"/>
      <c r="C76" s="8"/>
      <c r="D76" s="8"/>
      <c r="E76" s="7"/>
      <c r="F76" s="7"/>
      <c r="G76" s="7"/>
      <c r="H76" s="7"/>
      <c r="I76" s="7"/>
      <c r="J76" s="7"/>
      <c r="K76" s="7"/>
      <c r="L76" s="7"/>
      <c r="M76" s="7"/>
      <c r="N76" s="68"/>
      <c r="O76" s="7"/>
    </row>
    <row r="77" spans="1:15" ht="15">
      <c r="A77" s="7"/>
      <c r="B77" s="7"/>
      <c r="C77" s="8"/>
      <c r="D77" s="8"/>
      <c r="E77" s="7"/>
      <c r="F77" s="7"/>
      <c r="G77" s="7"/>
      <c r="H77" s="7"/>
      <c r="I77" s="7"/>
      <c r="J77" s="7"/>
      <c r="K77" s="7"/>
      <c r="L77" s="7"/>
      <c r="M77" s="7"/>
      <c r="N77" s="68"/>
      <c r="O77" s="7"/>
    </row>
    <row r="78" spans="1:15" ht="15">
      <c r="A78" s="7"/>
      <c r="B78" s="7"/>
      <c r="C78" s="8"/>
      <c r="D78" s="8"/>
      <c r="E78" s="7"/>
      <c r="F78" s="7"/>
      <c r="G78" s="7"/>
      <c r="H78" s="7"/>
      <c r="I78" s="7"/>
      <c r="J78" s="7"/>
      <c r="K78" s="7"/>
      <c r="L78" s="7"/>
      <c r="M78" s="7"/>
      <c r="N78" s="68"/>
      <c r="O78" s="7"/>
    </row>
    <row r="79" spans="1:15" ht="15">
      <c r="A79" s="7"/>
      <c r="B79" s="7"/>
      <c r="C79" s="8"/>
      <c r="D79" s="8"/>
      <c r="E79" s="7"/>
      <c r="F79" s="7"/>
      <c r="G79" s="7"/>
      <c r="H79" s="7"/>
      <c r="I79" s="7"/>
      <c r="J79" s="7"/>
      <c r="K79" s="7"/>
      <c r="L79" s="7"/>
      <c r="M79" s="7"/>
      <c r="N79" s="68"/>
      <c r="O79" s="7"/>
    </row>
    <row r="80" spans="1:15" ht="15">
      <c r="A80" s="7"/>
      <c r="B80" s="7"/>
      <c r="C80" s="8"/>
      <c r="D80" s="8"/>
      <c r="E80" s="7"/>
      <c r="F80" s="7"/>
      <c r="G80" s="7"/>
      <c r="H80" s="7"/>
      <c r="I80" s="7"/>
      <c r="J80" s="7"/>
      <c r="K80" s="7"/>
      <c r="L80" s="7"/>
      <c r="M80" s="7"/>
      <c r="N80" s="68"/>
      <c r="O80" s="7"/>
    </row>
    <row r="81" spans="1:15" ht="15">
      <c r="A81" s="7"/>
      <c r="B81" s="7"/>
      <c r="C81" s="8"/>
      <c r="D81" s="8"/>
      <c r="E81" s="7"/>
      <c r="F81" s="7"/>
      <c r="G81" s="7"/>
      <c r="H81" s="7"/>
      <c r="I81" s="7"/>
      <c r="J81" s="7"/>
      <c r="K81" s="7"/>
      <c r="L81" s="7"/>
      <c r="M81" s="7"/>
      <c r="N81" s="68"/>
      <c r="O81" s="7"/>
    </row>
    <row r="82" spans="1:15" ht="15">
      <c r="A82" s="7"/>
      <c r="B82" s="7"/>
      <c r="C82" s="8"/>
      <c r="D82" s="8"/>
      <c r="E82" s="7"/>
      <c r="F82" s="7"/>
      <c r="G82" s="7"/>
      <c r="H82" s="7"/>
      <c r="I82" s="7"/>
      <c r="J82" s="7"/>
      <c r="K82" s="7"/>
      <c r="L82" s="7"/>
      <c r="M82" s="7"/>
      <c r="N82" s="68"/>
      <c r="O82" s="7"/>
    </row>
    <row r="83" spans="1:15" ht="15">
      <c r="A83" s="7"/>
      <c r="B83" s="7"/>
      <c r="C83" s="8"/>
      <c r="D83" s="8"/>
      <c r="E83" s="7"/>
      <c r="F83" s="7"/>
      <c r="G83" s="7"/>
      <c r="H83" s="7"/>
      <c r="I83" s="7"/>
      <c r="J83" s="7"/>
      <c r="K83" s="7"/>
      <c r="L83" s="7"/>
      <c r="M83" s="7"/>
      <c r="N83" s="68"/>
      <c r="O83" s="7"/>
    </row>
    <row r="84" spans="1:15" ht="15">
      <c r="A84" s="7"/>
      <c r="B84" s="7"/>
      <c r="C84" s="8"/>
      <c r="D84" s="8"/>
      <c r="E84" s="7"/>
      <c r="F84" s="7"/>
      <c r="G84" s="7"/>
      <c r="H84" s="7"/>
      <c r="I84" s="7"/>
      <c r="J84" s="7"/>
      <c r="K84" s="7"/>
      <c r="L84" s="7"/>
      <c r="M84" s="7"/>
      <c r="N84" s="68"/>
      <c r="O84" s="7"/>
    </row>
    <row r="85" spans="1:15" ht="15">
      <c r="A85" s="7"/>
      <c r="B85" s="7"/>
      <c r="C85" s="8"/>
      <c r="D85" s="8"/>
      <c r="E85" s="7"/>
      <c r="F85" s="7"/>
      <c r="G85" s="7"/>
      <c r="H85" s="7"/>
      <c r="I85" s="7"/>
      <c r="J85" s="7"/>
      <c r="K85" s="7"/>
      <c r="L85" s="7"/>
      <c r="M85" s="7"/>
      <c r="N85" s="68"/>
      <c r="O85" s="7"/>
    </row>
    <row r="86" spans="1:15" ht="15">
      <c r="A86" s="7"/>
      <c r="B86" s="7"/>
      <c r="C86" s="8"/>
      <c r="D86" s="8"/>
      <c r="E86" s="7"/>
      <c r="F86" s="7"/>
      <c r="G86" s="7"/>
      <c r="H86" s="7"/>
      <c r="I86" s="7"/>
      <c r="J86" s="7"/>
      <c r="K86" s="7"/>
      <c r="L86" s="7"/>
      <c r="M86" s="7"/>
      <c r="N86" s="68"/>
      <c r="O86" s="7"/>
    </row>
    <row r="87" spans="1:15" ht="15">
      <c r="A87" s="7"/>
      <c r="B87" s="7"/>
      <c r="C87" s="8"/>
      <c r="D87" s="8"/>
      <c r="E87" s="7"/>
      <c r="F87" s="7"/>
      <c r="G87" s="7"/>
      <c r="H87" s="7"/>
      <c r="I87" s="7"/>
      <c r="J87" s="7"/>
      <c r="K87" s="7"/>
      <c r="L87" s="7"/>
      <c r="M87" s="7"/>
      <c r="N87" s="68"/>
      <c r="O87" s="7"/>
    </row>
    <row r="88" spans="1:16" ht="15">
      <c r="A88" s="7"/>
      <c r="B88" s="7"/>
      <c r="C88" s="8"/>
      <c r="D88" s="8"/>
      <c r="E88" s="7"/>
      <c r="F88" s="7"/>
      <c r="G88" s="7"/>
      <c r="H88" s="7"/>
      <c r="I88" s="7"/>
      <c r="J88" s="7"/>
      <c r="K88" s="7"/>
      <c r="L88" s="7"/>
      <c r="M88" s="7"/>
      <c r="N88" s="68"/>
      <c r="O88" s="7"/>
      <c r="P88" s="9"/>
    </row>
    <row r="89" spans="1:16" ht="15">
      <c r="A89" s="7"/>
      <c r="B89" s="7"/>
      <c r="C89" s="8"/>
      <c r="D89" s="8"/>
      <c r="E89" s="7"/>
      <c r="F89" s="7"/>
      <c r="G89" s="7"/>
      <c r="H89" s="7"/>
      <c r="I89" s="7"/>
      <c r="J89" s="7"/>
      <c r="K89" s="7"/>
      <c r="L89" s="7"/>
      <c r="M89" s="7"/>
      <c r="N89" s="68"/>
      <c r="O89" s="7"/>
      <c r="P89" s="9"/>
    </row>
    <row r="90" spans="1:16" ht="15">
      <c r="A90" s="7"/>
      <c r="B90" s="7"/>
      <c r="C90" s="8"/>
      <c r="D90" s="8"/>
      <c r="E90" s="7"/>
      <c r="F90" s="7"/>
      <c r="G90" s="7"/>
      <c r="H90" s="7"/>
      <c r="I90" s="7"/>
      <c r="J90" s="7"/>
      <c r="K90" s="7"/>
      <c r="L90" s="7"/>
      <c r="M90" s="7"/>
      <c r="N90" s="68"/>
      <c r="O90" s="7"/>
      <c r="P90" s="9"/>
    </row>
    <row r="91" spans="1:16" ht="15">
      <c r="A91" s="7"/>
      <c r="B91" s="7"/>
      <c r="C91" s="8"/>
      <c r="D91" s="8"/>
      <c r="E91" s="7"/>
      <c r="F91" s="7"/>
      <c r="G91" s="7"/>
      <c r="H91" s="7"/>
      <c r="I91" s="7"/>
      <c r="J91" s="7"/>
      <c r="K91" s="7"/>
      <c r="L91" s="7"/>
      <c r="M91" s="7"/>
      <c r="N91" s="68"/>
      <c r="O91" s="7"/>
      <c r="P91" s="9"/>
    </row>
    <row r="92" spans="1:16" ht="15">
      <c r="A92" s="7"/>
      <c r="B92" s="7"/>
      <c r="C92" s="8"/>
      <c r="D92" s="8"/>
      <c r="E92" s="7"/>
      <c r="F92" s="7"/>
      <c r="G92" s="7"/>
      <c r="H92" s="7"/>
      <c r="I92" s="7"/>
      <c r="J92" s="7"/>
      <c r="K92" s="7"/>
      <c r="L92" s="7"/>
      <c r="M92" s="7"/>
      <c r="N92" s="68"/>
      <c r="O92" s="7"/>
      <c r="P92" s="9"/>
    </row>
  </sheetData>
  <sheetProtection sheet="1"/>
  <mergeCells count="1">
    <mergeCell ref="A1:O1"/>
  </mergeCells>
  <conditionalFormatting sqref="L3:L59">
    <cfRule type="containsText" priority="3" dxfId="7" operator="containsText" text="M4">
      <formula>NOT(ISERROR(SEARCH("M4",L3)))</formula>
    </cfRule>
    <cfRule type="containsText" priority="4" dxfId="6" operator="containsText" text="M3">
      <formula>NOT(ISERROR(SEARCH("M3",L3)))</formula>
    </cfRule>
    <cfRule type="containsText" priority="5" dxfId="0" operator="containsText" text="M2">
      <formula>NOT(ISERROR(SEARCH("M2",L3)))</formula>
    </cfRule>
    <cfRule type="containsText" priority="8" dxfId="156" operator="containsText" text="M1">
      <formula>NOT(ISERROR(SEARCH("M1",L3)))</formula>
    </cfRule>
  </conditionalFormatting>
  <conditionalFormatting sqref="O3:O59">
    <cfRule type="containsText" priority="7" dxfId="4" operator="containsText" text="Breitensport">
      <formula>NOT(ISERROR(SEARCH("Breitensport",O3)))</formula>
    </cfRule>
  </conditionalFormatting>
  <conditionalFormatting sqref="G1 G3:G65536">
    <cfRule type="containsText" priority="6" dxfId="157" operator="containsText" text="nicht vergeben">
      <formula>NOT(ISERROR(SEARCH("nicht vergeben",G1)))</formula>
    </cfRule>
  </conditionalFormatting>
  <conditionalFormatting sqref="G2">
    <cfRule type="containsText" priority="2" dxfId="157" operator="containsText" text="nicht vergeben">
      <formula>NOT(ISERROR(SEARCH("nicht vergeben",G2)))</formula>
    </cfRule>
  </conditionalFormatting>
  <conditionalFormatting sqref="N1:N65536">
    <cfRule type="containsText" priority="1" dxfId="0" operator="containsText" text="Ja">
      <formula>NOT(ISERROR(SEARCH("Ja",N1)))</formula>
    </cfRule>
  </conditionalFormatting>
  <printOptions/>
  <pageMargins left="0.7" right="0.7" top="0.787401575" bottom="0.7874015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P92"/>
  <sheetViews>
    <sheetView showGridLines="0" zoomScalePageLayoutView="0" workbookViewId="0" topLeftCell="A1">
      <selection activeCell="A2" sqref="A2"/>
    </sheetView>
  </sheetViews>
  <sheetFormatPr defaultColWidth="11.57421875" defaultRowHeight="15"/>
  <cols>
    <col min="1" max="1" width="6.421875" style="4" customWidth="1"/>
    <col min="2" max="2" width="4.28125" style="4" customWidth="1"/>
    <col min="3" max="4" width="15.7109375" style="5" customWidth="1"/>
    <col min="5" max="5" width="3.57421875" style="4" customWidth="1"/>
    <col min="6" max="6" width="6.421875" style="4" customWidth="1"/>
    <col min="7" max="7" width="19.28125" style="4" customWidth="1"/>
    <col min="8" max="8" width="7.140625" style="4" customWidth="1"/>
    <col min="9" max="10" width="5.7109375" style="4" customWidth="1"/>
    <col min="11" max="11" width="10.00390625" style="4" customWidth="1"/>
    <col min="12" max="12" width="5.00390625" style="4" customWidth="1"/>
    <col min="13" max="13" width="3.57421875" style="4" customWidth="1"/>
    <col min="14" max="14" width="3.57421875" style="69" hidden="1" customWidth="1"/>
    <col min="15" max="15" width="21.421875" style="4" customWidth="1"/>
    <col min="16" max="16384" width="11.57421875" style="3" customWidth="1"/>
  </cols>
  <sheetData>
    <row r="1" spans="1:15" s="6" customFormat="1" ht="27" thickBot="1">
      <c r="A1" s="206" t="s">
        <v>142</v>
      </c>
      <c r="B1" s="206"/>
      <c r="C1" s="206"/>
      <c r="D1" s="206"/>
      <c r="E1" s="206"/>
      <c r="F1" s="206"/>
      <c r="G1" s="206"/>
      <c r="H1" s="206"/>
      <c r="I1" s="206"/>
      <c r="J1" s="206"/>
      <c r="K1" s="206"/>
      <c r="L1" s="206"/>
      <c r="M1" s="206"/>
      <c r="N1" s="206"/>
      <c r="O1" s="206"/>
    </row>
    <row r="2" spans="1:15" ht="105" customHeight="1" thickBot="1">
      <c r="A2" s="56" t="s">
        <v>54</v>
      </c>
      <c r="B2" s="71" t="s">
        <v>55</v>
      </c>
      <c r="C2" s="17" t="s">
        <v>0</v>
      </c>
      <c r="D2" s="13" t="s">
        <v>1</v>
      </c>
      <c r="E2" s="10" t="s">
        <v>82</v>
      </c>
      <c r="F2" s="54" t="s">
        <v>81</v>
      </c>
      <c r="G2" s="26" t="s">
        <v>2</v>
      </c>
      <c r="H2" s="53" t="s">
        <v>77</v>
      </c>
      <c r="I2" s="52" t="s">
        <v>78</v>
      </c>
      <c r="J2" s="52" t="s">
        <v>80</v>
      </c>
      <c r="K2" s="55" t="s">
        <v>79</v>
      </c>
      <c r="L2" s="11" t="s">
        <v>56</v>
      </c>
      <c r="M2" s="12" t="s">
        <v>46</v>
      </c>
      <c r="N2" s="65" t="s">
        <v>93</v>
      </c>
      <c r="O2" s="14" t="s">
        <v>58</v>
      </c>
    </row>
    <row r="3" spans="1:15" ht="15">
      <c r="A3" s="57"/>
      <c r="B3" s="72"/>
      <c r="C3" s="33"/>
      <c r="D3" s="34"/>
      <c r="E3" s="35"/>
      <c r="F3" s="36"/>
      <c r="G3" s="21" t="e">
        <f>VLOOKUP($F3,Daten!$A$2:$B$46,2)</f>
        <v>#N/A</v>
      </c>
      <c r="H3" s="45"/>
      <c r="I3" s="35"/>
      <c r="J3" s="35"/>
      <c r="K3" s="35"/>
      <c r="L3" s="35"/>
      <c r="M3" s="36"/>
      <c r="N3" s="66"/>
      <c r="O3" s="46"/>
    </row>
    <row r="4" spans="1:15" ht="15">
      <c r="A4" s="57"/>
      <c r="B4" s="72"/>
      <c r="C4" s="37"/>
      <c r="D4" s="38"/>
      <c r="E4" s="39"/>
      <c r="F4" s="40"/>
      <c r="G4" s="22" t="e">
        <f>VLOOKUP($F4,Daten!$A$2:$B$46,2)</f>
        <v>#N/A</v>
      </c>
      <c r="H4" s="47"/>
      <c r="I4" s="39"/>
      <c r="J4" s="39"/>
      <c r="K4" s="39"/>
      <c r="L4" s="39"/>
      <c r="M4" s="40"/>
      <c r="N4" s="67"/>
      <c r="O4" s="48"/>
    </row>
    <row r="5" spans="1:15" ht="15">
      <c r="A5" s="57"/>
      <c r="B5" s="72"/>
      <c r="C5" s="37"/>
      <c r="D5" s="38"/>
      <c r="E5" s="39"/>
      <c r="F5" s="40"/>
      <c r="G5" s="22" t="e">
        <f>VLOOKUP($F5,Daten!$A$2:$B$46,2)</f>
        <v>#N/A</v>
      </c>
      <c r="H5" s="47"/>
      <c r="I5" s="39"/>
      <c r="J5" s="39"/>
      <c r="K5" s="39"/>
      <c r="L5" s="39"/>
      <c r="M5" s="40"/>
      <c r="N5" s="67"/>
      <c r="O5" s="48"/>
    </row>
    <row r="6" spans="1:15" ht="15">
      <c r="A6" s="57"/>
      <c r="B6" s="72"/>
      <c r="C6" s="37"/>
      <c r="D6" s="38"/>
      <c r="E6" s="39"/>
      <c r="F6" s="40"/>
      <c r="G6" s="22" t="e">
        <f>VLOOKUP($F6,Daten!$A$2:$B$46,2)</f>
        <v>#N/A</v>
      </c>
      <c r="H6" s="47"/>
      <c r="I6" s="39"/>
      <c r="J6" s="39"/>
      <c r="K6" s="39"/>
      <c r="L6" s="39"/>
      <c r="M6" s="40"/>
      <c r="N6" s="67"/>
      <c r="O6" s="48"/>
    </row>
    <row r="7" spans="1:15" ht="15">
      <c r="A7" s="57"/>
      <c r="B7" s="72"/>
      <c r="C7" s="37"/>
      <c r="D7" s="38"/>
      <c r="E7" s="39"/>
      <c r="F7" s="40"/>
      <c r="G7" s="22" t="e">
        <f>VLOOKUP($F7,Daten!$A$2:$B$46,2)</f>
        <v>#N/A</v>
      </c>
      <c r="H7" s="47"/>
      <c r="I7" s="39"/>
      <c r="J7" s="39"/>
      <c r="K7" s="39"/>
      <c r="L7" s="39"/>
      <c r="M7" s="40"/>
      <c r="N7" s="67"/>
      <c r="O7" s="48"/>
    </row>
    <row r="8" spans="1:15" ht="15">
      <c r="A8" s="57"/>
      <c r="B8" s="72"/>
      <c r="C8" s="37"/>
      <c r="D8" s="38"/>
      <c r="E8" s="39"/>
      <c r="F8" s="40"/>
      <c r="G8" s="22" t="e">
        <f>VLOOKUP($F8,Daten!$A$2:$B$46,2)</f>
        <v>#N/A</v>
      </c>
      <c r="H8" s="47"/>
      <c r="I8" s="39"/>
      <c r="J8" s="39"/>
      <c r="K8" s="39"/>
      <c r="L8" s="39"/>
      <c r="M8" s="40"/>
      <c r="N8" s="67"/>
      <c r="O8" s="48"/>
    </row>
    <row r="9" spans="1:15" ht="15">
      <c r="A9" s="57"/>
      <c r="B9" s="72"/>
      <c r="C9" s="37"/>
      <c r="D9" s="38"/>
      <c r="E9" s="39"/>
      <c r="F9" s="40"/>
      <c r="G9" s="22" t="e">
        <f>VLOOKUP($F9,Daten!$A$2:$B$46,2)</f>
        <v>#N/A</v>
      </c>
      <c r="H9" s="47"/>
      <c r="I9" s="39"/>
      <c r="J9" s="39"/>
      <c r="K9" s="39"/>
      <c r="L9" s="39"/>
      <c r="M9" s="40"/>
      <c r="N9" s="67"/>
      <c r="O9" s="48"/>
    </row>
    <row r="10" spans="1:15" ht="15">
      <c r="A10" s="57"/>
      <c r="B10" s="72"/>
      <c r="C10" s="37"/>
      <c r="D10" s="38"/>
      <c r="E10" s="39"/>
      <c r="F10" s="40"/>
      <c r="G10" s="22" t="e">
        <f>VLOOKUP($F10,Daten!$A$2:$B$46,2)</f>
        <v>#N/A</v>
      </c>
      <c r="H10" s="47"/>
      <c r="I10" s="39"/>
      <c r="J10" s="39"/>
      <c r="K10" s="39"/>
      <c r="L10" s="39"/>
      <c r="M10" s="40"/>
      <c r="N10" s="67"/>
      <c r="O10" s="48"/>
    </row>
    <row r="11" spans="1:15" ht="15">
      <c r="A11" s="57"/>
      <c r="B11" s="72"/>
      <c r="C11" s="37"/>
      <c r="D11" s="38"/>
      <c r="E11" s="39"/>
      <c r="F11" s="40"/>
      <c r="G11" s="22" t="e">
        <f>VLOOKUP($F11,Daten!$A$2:$B$46,2)</f>
        <v>#N/A</v>
      </c>
      <c r="H11" s="47"/>
      <c r="I11" s="39"/>
      <c r="J11" s="39"/>
      <c r="K11" s="39"/>
      <c r="L11" s="39"/>
      <c r="M11" s="40"/>
      <c r="N11" s="67"/>
      <c r="O11" s="48"/>
    </row>
    <row r="12" spans="1:15" ht="15">
      <c r="A12" s="57"/>
      <c r="B12" s="72"/>
      <c r="C12" s="37"/>
      <c r="D12" s="38"/>
      <c r="E12" s="39"/>
      <c r="F12" s="40"/>
      <c r="G12" s="22" t="e">
        <f>VLOOKUP($F12,Daten!$A$2:$B$46,2)</f>
        <v>#N/A</v>
      </c>
      <c r="H12" s="47"/>
      <c r="I12" s="39"/>
      <c r="J12" s="39"/>
      <c r="K12" s="39"/>
      <c r="L12" s="39"/>
      <c r="M12" s="40"/>
      <c r="N12" s="67"/>
      <c r="O12" s="48"/>
    </row>
    <row r="13" spans="1:15" ht="15">
      <c r="A13" s="57"/>
      <c r="B13" s="72"/>
      <c r="C13" s="37"/>
      <c r="D13" s="38"/>
      <c r="E13" s="39"/>
      <c r="F13" s="40"/>
      <c r="G13" s="22" t="e">
        <f>VLOOKUP($F13,Daten!$A$2:$B$46,2)</f>
        <v>#N/A</v>
      </c>
      <c r="H13" s="47"/>
      <c r="I13" s="39"/>
      <c r="J13" s="39"/>
      <c r="K13" s="39"/>
      <c r="L13" s="39"/>
      <c r="M13" s="40"/>
      <c r="N13" s="67"/>
      <c r="O13" s="48"/>
    </row>
    <row r="14" spans="1:15" ht="15">
      <c r="A14" s="57"/>
      <c r="B14" s="72"/>
      <c r="C14" s="37"/>
      <c r="D14" s="38"/>
      <c r="E14" s="39"/>
      <c r="F14" s="40"/>
      <c r="G14" s="22" t="e">
        <f>VLOOKUP($F14,Daten!$A$2:$B$46,2)</f>
        <v>#N/A</v>
      </c>
      <c r="H14" s="47"/>
      <c r="I14" s="39"/>
      <c r="J14" s="39"/>
      <c r="K14" s="39"/>
      <c r="L14" s="39"/>
      <c r="M14" s="40"/>
      <c r="N14" s="67"/>
      <c r="O14" s="48"/>
    </row>
    <row r="15" spans="1:15" ht="15">
      <c r="A15" s="57"/>
      <c r="B15" s="72"/>
      <c r="C15" s="37"/>
      <c r="D15" s="38"/>
      <c r="E15" s="39"/>
      <c r="F15" s="40"/>
      <c r="G15" s="22" t="e">
        <f>VLOOKUP($F15,Daten!$A$2:$B$46,2)</f>
        <v>#N/A</v>
      </c>
      <c r="H15" s="47"/>
      <c r="I15" s="39"/>
      <c r="J15" s="39"/>
      <c r="K15" s="39"/>
      <c r="L15" s="39"/>
      <c r="M15" s="40"/>
      <c r="N15" s="67"/>
      <c r="O15" s="48"/>
    </row>
    <row r="16" spans="1:15" ht="15">
      <c r="A16" s="57"/>
      <c r="B16" s="72"/>
      <c r="C16" s="37"/>
      <c r="D16" s="38"/>
      <c r="E16" s="39"/>
      <c r="F16" s="40"/>
      <c r="G16" s="22" t="e">
        <f>VLOOKUP($F16,Daten!$A$2:$B$46,2)</f>
        <v>#N/A</v>
      </c>
      <c r="H16" s="47"/>
      <c r="I16" s="39"/>
      <c r="J16" s="39"/>
      <c r="K16" s="39"/>
      <c r="L16" s="39"/>
      <c r="M16" s="40"/>
      <c r="N16" s="67"/>
      <c r="O16" s="48"/>
    </row>
    <row r="17" spans="1:15" ht="15">
      <c r="A17" s="57"/>
      <c r="B17" s="72"/>
      <c r="C17" s="37"/>
      <c r="D17" s="38"/>
      <c r="E17" s="39"/>
      <c r="F17" s="40"/>
      <c r="G17" s="22" t="e">
        <f>VLOOKUP($F17,Daten!$A$2:$B$46,2)</f>
        <v>#N/A</v>
      </c>
      <c r="H17" s="47"/>
      <c r="I17" s="39"/>
      <c r="J17" s="39"/>
      <c r="K17" s="39"/>
      <c r="L17" s="39"/>
      <c r="M17" s="40"/>
      <c r="N17" s="67"/>
      <c r="O17" s="48"/>
    </row>
    <row r="18" spans="1:15" ht="15">
      <c r="A18" s="57"/>
      <c r="B18" s="72"/>
      <c r="C18" s="37"/>
      <c r="D18" s="38"/>
      <c r="E18" s="39"/>
      <c r="F18" s="40"/>
      <c r="G18" s="22" t="e">
        <f>VLOOKUP($F18,Daten!$A$2:$B$46,2)</f>
        <v>#N/A</v>
      </c>
      <c r="H18" s="47"/>
      <c r="I18" s="39"/>
      <c r="J18" s="39"/>
      <c r="K18" s="39"/>
      <c r="L18" s="39"/>
      <c r="M18" s="40"/>
      <c r="N18" s="67"/>
      <c r="O18" s="48"/>
    </row>
    <row r="19" spans="1:15" ht="15">
      <c r="A19" s="57"/>
      <c r="B19" s="72"/>
      <c r="C19" s="37"/>
      <c r="D19" s="38"/>
      <c r="E19" s="39"/>
      <c r="F19" s="40"/>
      <c r="G19" s="22" t="e">
        <f>VLOOKUP($F19,Daten!$A$2:$B$46,2)</f>
        <v>#N/A</v>
      </c>
      <c r="H19" s="47"/>
      <c r="I19" s="39"/>
      <c r="J19" s="39"/>
      <c r="K19" s="39"/>
      <c r="L19" s="39"/>
      <c r="M19" s="40"/>
      <c r="N19" s="67"/>
      <c r="O19" s="48"/>
    </row>
    <row r="20" spans="1:15" ht="15">
      <c r="A20" s="57"/>
      <c r="B20" s="72"/>
      <c r="C20" s="37"/>
      <c r="D20" s="38"/>
      <c r="E20" s="39"/>
      <c r="F20" s="40"/>
      <c r="G20" s="22" t="e">
        <f>VLOOKUP($F20,Daten!$A$2:$B$46,2)</f>
        <v>#N/A</v>
      </c>
      <c r="H20" s="47"/>
      <c r="I20" s="39"/>
      <c r="J20" s="39"/>
      <c r="K20" s="39"/>
      <c r="L20" s="39"/>
      <c r="M20" s="40"/>
      <c r="N20" s="67"/>
      <c r="O20" s="48"/>
    </row>
    <row r="21" spans="1:15" ht="15">
      <c r="A21" s="57"/>
      <c r="B21" s="72"/>
      <c r="C21" s="37"/>
      <c r="D21" s="38"/>
      <c r="E21" s="39"/>
      <c r="F21" s="40"/>
      <c r="G21" s="22" t="e">
        <f>VLOOKUP($F21,Daten!$A$2:$B$46,2)</f>
        <v>#N/A</v>
      </c>
      <c r="H21" s="47"/>
      <c r="I21" s="39"/>
      <c r="J21" s="39"/>
      <c r="K21" s="39"/>
      <c r="L21" s="39"/>
      <c r="M21" s="40"/>
      <c r="N21" s="67"/>
      <c r="O21" s="48"/>
    </row>
    <row r="22" spans="1:15" ht="15">
      <c r="A22" s="57"/>
      <c r="B22" s="72"/>
      <c r="C22" s="37"/>
      <c r="D22" s="38"/>
      <c r="E22" s="39"/>
      <c r="F22" s="40"/>
      <c r="G22" s="22" t="e">
        <f>VLOOKUP($F22,Daten!$A$2:$B$46,2)</f>
        <v>#N/A</v>
      </c>
      <c r="H22" s="47"/>
      <c r="I22" s="39"/>
      <c r="J22" s="39"/>
      <c r="K22" s="39"/>
      <c r="L22" s="39"/>
      <c r="M22" s="40"/>
      <c r="N22" s="67"/>
      <c r="O22" s="48"/>
    </row>
    <row r="23" spans="1:15" ht="15">
      <c r="A23" s="57"/>
      <c r="B23" s="72"/>
      <c r="C23" s="37"/>
      <c r="D23" s="38"/>
      <c r="E23" s="39"/>
      <c r="F23" s="40"/>
      <c r="G23" s="22" t="e">
        <f>VLOOKUP($F23,Daten!$A$2:$B$46,2)</f>
        <v>#N/A</v>
      </c>
      <c r="H23" s="47"/>
      <c r="I23" s="39"/>
      <c r="J23" s="39"/>
      <c r="K23" s="39"/>
      <c r="L23" s="39"/>
      <c r="M23" s="40"/>
      <c r="N23" s="67"/>
      <c r="O23" s="48"/>
    </row>
    <row r="24" spans="1:15" ht="15">
      <c r="A24" s="57"/>
      <c r="B24" s="72"/>
      <c r="C24" s="37"/>
      <c r="D24" s="38"/>
      <c r="E24" s="39"/>
      <c r="F24" s="40"/>
      <c r="G24" s="22" t="e">
        <f>VLOOKUP($F24,Daten!$A$2:$B$46,2)</f>
        <v>#N/A</v>
      </c>
      <c r="H24" s="47"/>
      <c r="I24" s="39"/>
      <c r="J24" s="39"/>
      <c r="K24" s="39"/>
      <c r="L24" s="39"/>
      <c r="M24" s="40"/>
      <c r="N24" s="67"/>
      <c r="O24" s="48"/>
    </row>
    <row r="25" spans="1:15" ht="15">
      <c r="A25" s="57"/>
      <c r="B25" s="72"/>
      <c r="C25" s="37"/>
      <c r="D25" s="38"/>
      <c r="E25" s="39"/>
      <c r="F25" s="40"/>
      <c r="G25" s="22" t="e">
        <f>VLOOKUP($F25,Daten!$A$2:$B$46,2)</f>
        <v>#N/A</v>
      </c>
      <c r="H25" s="47"/>
      <c r="I25" s="39"/>
      <c r="J25" s="39"/>
      <c r="K25" s="39"/>
      <c r="L25" s="39"/>
      <c r="M25" s="40"/>
      <c r="N25" s="67"/>
      <c r="O25" s="48"/>
    </row>
    <row r="26" spans="1:15" ht="15">
      <c r="A26" s="57"/>
      <c r="B26" s="72"/>
      <c r="C26" s="37"/>
      <c r="D26" s="38"/>
      <c r="E26" s="39"/>
      <c r="F26" s="40"/>
      <c r="G26" s="22" t="e">
        <f>VLOOKUP($F26,Daten!$A$2:$B$46,2)</f>
        <v>#N/A</v>
      </c>
      <c r="H26" s="47"/>
      <c r="I26" s="39"/>
      <c r="J26" s="39"/>
      <c r="K26" s="39"/>
      <c r="L26" s="39"/>
      <c r="M26" s="40"/>
      <c r="N26" s="67"/>
      <c r="O26" s="48"/>
    </row>
    <row r="27" spans="1:15" ht="15">
      <c r="A27" s="57"/>
      <c r="B27" s="72"/>
      <c r="C27" s="37"/>
      <c r="D27" s="38"/>
      <c r="E27" s="39"/>
      <c r="F27" s="40"/>
      <c r="G27" s="22" t="e">
        <f>VLOOKUP($F27,Daten!$A$2:$B$46,2)</f>
        <v>#N/A</v>
      </c>
      <c r="H27" s="47"/>
      <c r="I27" s="39"/>
      <c r="J27" s="39"/>
      <c r="K27" s="39"/>
      <c r="L27" s="39"/>
      <c r="M27" s="40"/>
      <c r="N27" s="67"/>
      <c r="O27" s="48"/>
    </row>
    <row r="28" spans="1:15" ht="15">
      <c r="A28" s="57"/>
      <c r="B28" s="72"/>
      <c r="C28" s="37"/>
      <c r="D28" s="38"/>
      <c r="E28" s="39"/>
      <c r="F28" s="40"/>
      <c r="G28" s="22" t="e">
        <f>VLOOKUP($F28,Daten!$A$2:$B$46,2)</f>
        <v>#N/A</v>
      </c>
      <c r="H28" s="47"/>
      <c r="I28" s="39"/>
      <c r="J28" s="39"/>
      <c r="K28" s="39"/>
      <c r="L28" s="39"/>
      <c r="M28" s="40"/>
      <c r="N28" s="67"/>
      <c r="O28" s="48"/>
    </row>
    <row r="29" spans="1:15" ht="15">
      <c r="A29" s="57"/>
      <c r="B29" s="72"/>
      <c r="C29" s="37"/>
      <c r="D29" s="38"/>
      <c r="E29" s="39"/>
      <c r="F29" s="40"/>
      <c r="G29" s="22" t="e">
        <f>VLOOKUP($F29,Daten!$A$2:$B$46,2)</f>
        <v>#N/A</v>
      </c>
      <c r="H29" s="47"/>
      <c r="I29" s="39"/>
      <c r="J29" s="39"/>
      <c r="K29" s="39"/>
      <c r="L29" s="39"/>
      <c r="M29" s="40"/>
      <c r="N29" s="67"/>
      <c r="O29" s="48"/>
    </row>
    <row r="30" spans="1:15" ht="15">
      <c r="A30" s="57"/>
      <c r="B30" s="72"/>
      <c r="C30" s="37"/>
      <c r="D30" s="38"/>
      <c r="E30" s="39"/>
      <c r="F30" s="40"/>
      <c r="G30" s="22" t="e">
        <f>VLOOKUP($F30,Daten!$A$2:$B$46,2)</f>
        <v>#N/A</v>
      </c>
      <c r="H30" s="47"/>
      <c r="I30" s="39"/>
      <c r="J30" s="39"/>
      <c r="K30" s="39"/>
      <c r="L30" s="39"/>
      <c r="M30" s="40"/>
      <c r="N30" s="67"/>
      <c r="O30" s="48"/>
    </row>
    <row r="31" spans="1:15" ht="15">
      <c r="A31" s="57"/>
      <c r="B31" s="72"/>
      <c r="C31" s="37"/>
      <c r="D31" s="38"/>
      <c r="E31" s="39"/>
      <c r="F31" s="40"/>
      <c r="G31" s="22" t="e">
        <f>VLOOKUP($F31,Daten!$A$2:$B$46,2)</f>
        <v>#N/A</v>
      </c>
      <c r="H31" s="47"/>
      <c r="I31" s="39"/>
      <c r="J31" s="39"/>
      <c r="K31" s="39"/>
      <c r="L31" s="39"/>
      <c r="M31" s="40"/>
      <c r="N31" s="67"/>
      <c r="O31" s="48"/>
    </row>
    <row r="32" spans="1:15" ht="15">
      <c r="A32" s="57"/>
      <c r="B32" s="72"/>
      <c r="C32" s="37"/>
      <c r="D32" s="38"/>
      <c r="E32" s="39"/>
      <c r="F32" s="40"/>
      <c r="G32" s="22" t="e">
        <f>VLOOKUP($F32,Daten!$A$2:$B$46,2)</f>
        <v>#N/A</v>
      </c>
      <c r="H32" s="47"/>
      <c r="I32" s="39"/>
      <c r="J32" s="39"/>
      <c r="K32" s="39"/>
      <c r="L32" s="39"/>
      <c r="M32" s="40"/>
      <c r="N32" s="67"/>
      <c r="O32" s="48"/>
    </row>
    <row r="33" spans="1:15" ht="15">
      <c r="A33" s="57"/>
      <c r="B33" s="72"/>
      <c r="C33" s="37"/>
      <c r="D33" s="38"/>
      <c r="E33" s="39"/>
      <c r="F33" s="40"/>
      <c r="G33" s="22" t="e">
        <f>VLOOKUP($F33,Daten!$A$2:$B$46,2)</f>
        <v>#N/A</v>
      </c>
      <c r="H33" s="47"/>
      <c r="I33" s="39"/>
      <c r="J33" s="39"/>
      <c r="K33" s="39"/>
      <c r="L33" s="39"/>
      <c r="M33" s="40"/>
      <c r="N33" s="67"/>
      <c r="O33" s="48"/>
    </row>
    <row r="34" spans="1:15" ht="15">
      <c r="A34" s="57"/>
      <c r="B34" s="72"/>
      <c r="C34" s="37"/>
      <c r="D34" s="38"/>
      <c r="E34" s="39"/>
      <c r="F34" s="40"/>
      <c r="G34" s="22" t="e">
        <f>VLOOKUP($F34,Daten!$A$2:$B$46,2)</f>
        <v>#N/A</v>
      </c>
      <c r="H34" s="47"/>
      <c r="I34" s="39"/>
      <c r="J34" s="39"/>
      <c r="K34" s="39"/>
      <c r="L34" s="39"/>
      <c r="M34" s="40"/>
      <c r="N34" s="67"/>
      <c r="O34" s="48"/>
    </row>
    <row r="35" spans="1:15" ht="15">
      <c r="A35" s="57"/>
      <c r="B35" s="72"/>
      <c r="C35" s="37"/>
      <c r="D35" s="38"/>
      <c r="E35" s="39"/>
      <c r="F35" s="40"/>
      <c r="G35" s="22" t="e">
        <f>VLOOKUP($F35,Daten!$A$2:$B$46,2)</f>
        <v>#N/A</v>
      </c>
      <c r="H35" s="47"/>
      <c r="I35" s="39"/>
      <c r="J35" s="39"/>
      <c r="K35" s="39"/>
      <c r="L35" s="39"/>
      <c r="M35" s="40"/>
      <c r="N35" s="67"/>
      <c r="O35" s="48"/>
    </row>
    <row r="36" spans="1:15" ht="15">
      <c r="A36" s="57"/>
      <c r="B36" s="72"/>
      <c r="C36" s="37"/>
      <c r="D36" s="38"/>
      <c r="E36" s="39"/>
      <c r="F36" s="40"/>
      <c r="G36" s="22" t="e">
        <f>VLOOKUP($F36,Daten!$A$2:$B$46,2)</f>
        <v>#N/A</v>
      </c>
      <c r="H36" s="47"/>
      <c r="I36" s="39"/>
      <c r="J36" s="39"/>
      <c r="K36" s="39"/>
      <c r="L36" s="39"/>
      <c r="M36" s="40"/>
      <c r="N36" s="67"/>
      <c r="O36" s="48"/>
    </row>
    <row r="37" spans="1:15" ht="15">
      <c r="A37" s="57"/>
      <c r="B37" s="72"/>
      <c r="C37" s="37"/>
      <c r="D37" s="38"/>
      <c r="E37" s="39"/>
      <c r="F37" s="40"/>
      <c r="G37" s="22" t="e">
        <f>VLOOKUP($F37,Daten!$A$2:$B$46,2)</f>
        <v>#N/A</v>
      </c>
      <c r="H37" s="47"/>
      <c r="I37" s="39"/>
      <c r="J37" s="39"/>
      <c r="K37" s="39"/>
      <c r="L37" s="39"/>
      <c r="M37" s="40"/>
      <c r="N37" s="67"/>
      <c r="O37" s="48"/>
    </row>
    <row r="38" spans="1:15" ht="15">
      <c r="A38" s="57"/>
      <c r="B38" s="72"/>
      <c r="C38" s="37"/>
      <c r="D38" s="38"/>
      <c r="E38" s="39"/>
      <c r="F38" s="40"/>
      <c r="G38" s="22" t="e">
        <f>VLOOKUP($F38,Daten!$A$2:$B$46,2)</f>
        <v>#N/A</v>
      </c>
      <c r="H38" s="47"/>
      <c r="I38" s="39"/>
      <c r="J38" s="39"/>
      <c r="K38" s="39"/>
      <c r="L38" s="39"/>
      <c r="M38" s="40"/>
      <c r="N38" s="67"/>
      <c r="O38" s="48"/>
    </row>
    <row r="39" spans="1:15" ht="15">
      <c r="A39" s="57"/>
      <c r="B39" s="72"/>
      <c r="C39" s="37"/>
      <c r="D39" s="38"/>
      <c r="E39" s="39"/>
      <c r="F39" s="40"/>
      <c r="G39" s="22" t="e">
        <f>VLOOKUP($F39,Daten!$A$2:$B$46,2)</f>
        <v>#N/A</v>
      </c>
      <c r="H39" s="47"/>
      <c r="I39" s="39"/>
      <c r="J39" s="39"/>
      <c r="K39" s="39"/>
      <c r="L39" s="39"/>
      <c r="M39" s="40"/>
      <c r="N39" s="67"/>
      <c r="O39" s="48"/>
    </row>
    <row r="40" spans="1:15" ht="15">
      <c r="A40" s="57"/>
      <c r="B40" s="72"/>
      <c r="C40" s="37"/>
      <c r="D40" s="38"/>
      <c r="E40" s="39"/>
      <c r="F40" s="40"/>
      <c r="G40" s="22" t="e">
        <f>VLOOKUP($F40,Daten!$A$2:$B$46,2)</f>
        <v>#N/A</v>
      </c>
      <c r="H40" s="47"/>
      <c r="I40" s="39"/>
      <c r="J40" s="39"/>
      <c r="K40" s="39"/>
      <c r="L40" s="39"/>
      <c r="M40" s="40"/>
      <c r="N40" s="67"/>
      <c r="O40" s="48"/>
    </row>
    <row r="41" spans="1:15" ht="15">
      <c r="A41" s="57"/>
      <c r="B41" s="72"/>
      <c r="C41" s="37"/>
      <c r="D41" s="38"/>
      <c r="E41" s="39"/>
      <c r="F41" s="40"/>
      <c r="G41" s="22" t="e">
        <f>VLOOKUP($F41,Daten!$A$2:$B$46,2)</f>
        <v>#N/A</v>
      </c>
      <c r="H41" s="47"/>
      <c r="I41" s="39"/>
      <c r="J41" s="39"/>
      <c r="K41" s="39"/>
      <c r="L41" s="39"/>
      <c r="M41" s="40"/>
      <c r="N41" s="67"/>
      <c r="O41" s="48"/>
    </row>
    <row r="42" spans="1:15" ht="15">
      <c r="A42" s="57"/>
      <c r="B42" s="72"/>
      <c r="C42" s="37"/>
      <c r="D42" s="38"/>
      <c r="E42" s="39"/>
      <c r="F42" s="40"/>
      <c r="G42" s="22" t="e">
        <f>VLOOKUP($F42,Daten!$A$2:$B$46,2)</f>
        <v>#N/A</v>
      </c>
      <c r="H42" s="47"/>
      <c r="I42" s="39"/>
      <c r="J42" s="39"/>
      <c r="K42" s="39"/>
      <c r="L42" s="39"/>
      <c r="M42" s="40"/>
      <c r="N42" s="67"/>
      <c r="O42" s="48"/>
    </row>
    <row r="43" spans="1:15" ht="15">
      <c r="A43" s="57"/>
      <c r="B43" s="72"/>
      <c r="C43" s="37"/>
      <c r="D43" s="38"/>
      <c r="E43" s="39"/>
      <c r="F43" s="40"/>
      <c r="G43" s="22" t="e">
        <f>VLOOKUP($F43,Daten!$A$2:$B$46,2)</f>
        <v>#N/A</v>
      </c>
      <c r="H43" s="47"/>
      <c r="I43" s="39"/>
      <c r="J43" s="39"/>
      <c r="K43" s="39"/>
      <c r="L43" s="39"/>
      <c r="M43" s="40"/>
      <c r="N43" s="67"/>
      <c r="O43" s="48"/>
    </row>
    <row r="44" spans="1:15" ht="15">
      <c r="A44" s="57"/>
      <c r="B44" s="72"/>
      <c r="C44" s="37"/>
      <c r="D44" s="38"/>
      <c r="E44" s="39"/>
      <c r="F44" s="40"/>
      <c r="G44" s="22" t="e">
        <f>VLOOKUP($F44,Daten!$A$2:$B$46,2)</f>
        <v>#N/A</v>
      </c>
      <c r="H44" s="47"/>
      <c r="I44" s="39"/>
      <c r="J44" s="39"/>
      <c r="K44" s="39"/>
      <c r="L44" s="39"/>
      <c r="M44" s="40"/>
      <c r="N44" s="67"/>
      <c r="O44" s="48"/>
    </row>
    <row r="45" spans="1:15" ht="15">
      <c r="A45" s="57"/>
      <c r="B45" s="72"/>
      <c r="C45" s="37"/>
      <c r="D45" s="38"/>
      <c r="E45" s="39"/>
      <c r="F45" s="40"/>
      <c r="G45" s="22" t="e">
        <f>VLOOKUP($F45,Daten!$A$2:$B$46,2)</f>
        <v>#N/A</v>
      </c>
      <c r="H45" s="47"/>
      <c r="I45" s="39"/>
      <c r="J45" s="39"/>
      <c r="K45" s="39"/>
      <c r="L45" s="39"/>
      <c r="M45" s="40"/>
      <c r="N45" s="67"/>
      <c r="O45" s="48"/>
    </row>
    <row r="46" spans="1:15" ht="15">
      <c r="A46" s="57"/>
      <c r="B46" s="72"/>
      <c r="C46" s="37"/>
      <c r="D46" s="38"/>
      <c r="E46" s="39"/>
      <c r="F46" s="40"/>
      <c r="G46" s="22" t="e">
        <f>VLOOKUP($F46,Daten!$A$2:$B$46,2)</f>
        <v>#N/A</v>
      </c>
      <c r="H46" s="47"/>
      <c r="I46" s="39"/>
      <c r="J46" s="39"/>
      <c r="K46" s="39"/>
      <c r="L46" s="39"/>
      <c r="M46" s="40"/>
      <c r="N46" s="67"/>
      <c r="O46" s="48"/>
    </row>
    <row r="47" spans="1:15" ht="15">
      <c r="A47" s="57"/>
      <c r="B47" s="72"/>
      <c r="C47" s="37"/>
      <c r="D47" s="38"/>
      <c r="E47" s="39"/>
      <c r="F47" s="40"/>
      <c r="G47" s="22" t="e">
        <f>VLOOKUP($F47,Daten!$A$2:$B$46,2)</f>
        <v>#N/A</v>
      </c>
      <c r="H47" s="47"/>
      <c r="I47" s="39"/>
      <c r="J47" s="39"/>
      <c r="K47" s="39"/>
      <c r="L47" s="39"/>
      <c r="M47" s="40"/>
      <c r="N47" s="67"/>
      <c r="O47" s="48"/>
    </row>
    <row r="48" spans="1:15" ht="15">
      <c r="A48" s="57"/>
      <c r="B48" s="72"/>
      <c r="C48" s="37"/>
      <c r="D48" s="38"/>
      <c r="E48" s="39"/>
      <c r="F48" s="40"/>
      <c r="G48" s="22" t="e">
        <f>VLOOKUP($F48,Daten!$A$2:$B$46,2)</f>
        <v>#N/A</v>
      </c>
      <c r="H48" s="47"/>
      <c r="I48" s="39"/>
      <c r="J48" s="39"/>
      <c r="K48" s="39"/>
      <c r="L48" s="39"/>
      <c r="M48" s="40"/>
      <c r="N48" s="67"/>
      <c r="O48" s="48"/>
    </row>
    <row r="49" spans="1:15" ht="15">
      <c r="A49" s="57"/>
      <c r="B49" s="72"/>
      <c r="C49" s="37"/>
      <c r="D49" s="38"/>
      <c r="E49" s="39"/>
      <c r="F49" s="40"/>
      <c r="G49" s="22" t="e">
        <f>VLOOKUP($F49,Daten!$A$2:$B$46,2)</f>
        <v>#N/A</v>
      </c>
      <c r="H49" s="47"/>
      <c r="I49" s="39"/>
      <c r="J49" s="39"/>
      <c r="K49" s="39"/>
      <c r="L49" s="39"/>
      <c r="M49" s="40"/>
      <c r="N49" s="67"/>
      <c r="O49" s="48"/>
    </row>
    <row r="50" spans="1:15" ht="15">
      <c r="A50" s="57"/>
      <c r="B50" s="72"/>
      <c r="C50" s="37"/>
      <c r="D50" s="38"/>
      <c r="E50" s="39"/>
      <c r="F50" s="40"/>
      <c r="G50" s="22" t="e">
        <f>VLOOKUP($F50,Daten!$A$2:$B$46,2)</f>
        <v>#N/A</v>
      </c>
      <c r="H50" s="47"/>
      <c r="I50" s="39"/>
      <c r="J50" s="39"/>
      <c r="K50" s="39"/>
      <c r="L50" s="39"/>
      <c r="M50" s="40"/>
      <c r="N50" s="67"/>
      <c r="O50" s="48"/>
    </row>
    <row r="51" spans="1:15" ht="15">
      <c r="A51" s="57"/>
      <c r="B51" s="72"/>
      <c r="C51" s="37"/>
      <c r="D51" s="38"/>
      <c r="E51" s="39"/>
      <c r="F51" s="40"/>
      <c r="G51" s="22" t="e">
        <f>VLOOKUP($F51,Daten!$A$2:$B$46,2)</f>
        <v>#N/A</v>
      </c>
      <c r="H51" s="47"/>
      <c r="I51" s="39"/>
      <c r="J51" s="39"/>
      <c r="K51" s="39"/>
      <c r="L51" s="39"/>
      <c r="M51" s="40"/>
      <c r="N51" s="67"/>
      <c r="O51" s="48"/>
    </row>
    <row r="52" spans="1:15" ht="15">
      <c r="A52" s="57"/>
      <c r="B52" s="72"/>
      <c r="C52" s="37"/>
      <c r="D52" s="38"/>
      <c r="E52" s="39"/>
      <c r="F52" s="40"/>
      <c r="G52" s="22" t="e">
        <f>VLOOKUP($F52,Daten!$A$2:$B$46,2)</f>
        <v>#N/A</v>
      </c>
      <c r="H52" s="47"/>
      <c r="I52" s="39"/>
      <c r="J52" s="39"/>
      <c r="K52" s="39"/>
      <c r="L52" s="39"/>
      <c r="M52" s="40"/>
      <c r="N52" s="67"/>
      <c r="O52" s="48"/>
    </row>
    <row r="53" spans="1:15" ht="15">
      <c r="A53" s="57"/>
      <c r="B53" s="72"/>
      <c r="C53" s="37"/>
      <c r="D53" s="38"/>
      <c r="E53" s="39"/>
      <c r="F53" s="40"/>
      <c r="G53" s="22" t="e">
        <f>VLOOKUP($F53,Daten!$A$2:$B$46,2)</f>
        <v>#N/A</v>
      </c>
      <c r="H53" s="47"/>
      <c r="I53" s="39"/>
      <c r="J53" s="39"/>
      <c r="K53" s="39"/>
      <c r="L53" s="39"/>
      <c r="M53" s="40"/>
      <c r="N53" s="67"/>
      <c r="O53" s="48"/>
    </row>
    <row r="54" spans="1:15" ht="15">
      <c r="A54" s="57"/>
      <c r="B54" s="72"/>
      <c r="C54" s="37"/>
      <c r="D54" s="38"/>
      <c r="E54" s="39"/>
      <c r="F54" s="40"/>
      <c r="G54" s="22" t="e">
        <f>VLOOKUP($F54,Daten!$A$2:$B$46,2)</f>
        <v>#N/A</v>
      </c>
      <c r="H54" s="47"/>
      <c r="I54" s="39"/>
      <c r="J54" s="39"/>
      <c r="K54" s="39"/>
      <c r="L54" s="39"/>
      <c r="M54" s="40"/>
      <c r="N54" s="67"/>
      <c r="O54" s="48"/>
    </row>
    <row r="55" spans="1:15" ht="15">
      <c r="A55" s="57"/>
      <c r="B55" s="72"/>
      <c r="C55" s="37"/>
      <c r="D55" s="38"/>
      <c r="E55" s="39"/>
      <c r="F55" s="40"/>
      <c r="G55" s="22" t="e">
        <f>VLOOKUP($F55,Daten!$A$2:$B$46,2)</f>
        <v>#N/A</v>
      </c>
      <c r="H55" s="47"/>
      <c r="I55" s="39"/>
      <c r="J55" s="39"/>
      <c r="K55" s="39"/>
      <c r="L55" s="39"/>
      <c r="M55" s="40"/>
      <c r="N55" s="67"/>
      <c r="O55" s="48"/>
    </row>
    <row r="56" spans="1:15" ht="15">
      <c r="A56" s="57"/>
      <c r="B56" s="72"/>
      <c r="C56" s="37"/>
      <c r="D56" s="38"/>
      <c r="E56" s="39"/>
      <c r="F56" s="40"/>
      <c r="G56" s="22" t="e">
        <f>VLOOKUP($F56,Daten!$A$2:$B$46,2)</f>
        <v>#N/A</v>
      </c>
      <c r="H56" s="47"/>
      <c r="I56" s="39"/>
      <c r="J56" s="39"/>
      <c r="K56" s="39"/>
      <c r="L56" s="39"/>
      <c r="M56" s="40"/>
      <c r="N56" s="67"/>
      <c r="O56" s="48"/>
    </row>
    <row r="57" spans="1:15" ht="15">
      <c r="A57" s="57"/>
      <c r="B57" s="72"/>
      <c r="C57" s="37"/>
      <c r="D57" s="38"/>
      <c r="E57" s="39"/>
      <c r="F57" s="40"/>
      <c r="G57" s="22" t="e">
        <f>VLOOKUP($F57,Daten!$A$2:$B$46,2)</f>
        <v>#N/A</v>
      </c>
      <c r="H57" s="47"/>
      <c r="I57" s="39"/>
      <c r="J57" s="39"/>
      <c r="K57" s="39"/>
      <c r="L57" s="39"/>
      <c r="M57" s="40"/>
      <c r="N57" s="67"/>
      <c r="O57" s="48"/>
    </row>
    <row r="58" spans="1:15" ht="15">
      <c r="A58" s="57"/>
      <c r="B58" s="72"/>
      <c r="C58" s="37"/>
      <c r="D58" s="38"/>
      <c r="E58" s="39"/>
      <c r="F58" s="40"/>
      <c r="G58" s="22" t="e">
        <f>VLOOKUP($F58,Daten!$A$2:$B$46,2)</f>
        <v>#N/A</v>
      </c>
      <c r="H58" s="47"/>
      <c r="I58" s="39"/>
      <c r="J58" s="39"/>
      <c r="K58" s="39"/>
      <c r="L58" s="39"/>
      <c r="M58" s="40"/>
      <c r="N58" s="67"/>
      <c r="O58" s="48"/>
    </row>
    <row r="59" spans="1:15" ht="15.75" thickBot="1">
      <c r="A59" s="58"/>
      <c r="B59" s="73"/>
      <c r="C59" s="41"/>
      <c r="D59" s="42"/>
      <c r="E59" s="43"/>
      <c r="F59" s="44"/>
      <c r="G59" s="23" t="e">
        <f>VLOOKUP($F59,Daten!$A$2:$B$46,2)</f>
        <v>#N/A</v>
      </c>
      <c r="H59" s="49"/>
      <c r="I59" s="43"/>
      <c r="J59" s="43"/>
      <c r="K59" s="43"/>
      <c r="L59" s="43"/>
      <c r="M59" s="44"/>
      <c r="N59" s="70"/>
      <c r="O59" s="50"/>
    </row>
    <row r="60" spans="1:15" ht="15">
      <c r="A60" s="7"/>
      <c r="B60" s="7"/>
      <c r="C60" s="8"/>
      <c r="D60" s="8"/>
      <c r="E60" s="7"/>
      <c r="F60" s="7"/>
      <c r="G60" s="7"/>
      <c r="H60" s="7"/>
      <c r="I60" s="7"/>
      <c r="J60" s="7"/>
      <c r="K60" s="7"/>
      <c r="L60" s="7"/>
      <c r="M60" s="7"/>
      <c r="N60" s="68"/>
      <c r="O60" s="7"/>
    </row>
    <row r="61" spans="1:15" ht="15">
      <c r="A61" s="7"/>
      <c r="B61" s="7"/>
      <c r="C61" s="8"/>
      <c r="D61" s="8"/>
      <c r="E61" s="7"/>
      <c r="F61" s="7"/>
      <c r="G61" s="7"/>
      <c r="H61" s="7"/>
      <c r="I61" s="7"/>
      <c r="J61" s="7"/>
      <c r="K61" s="7"/>
      <c r="L61" s="7"/>
      <c r="M61" s="7"/>
      <c r="N61" s="68"/>
      <c r="O61" s="7"/>
    </row>
    <row r="62" spans="1:15" ht="15">
      <c r="A62" s="7"/>
      <c r="B62" s="7"/>
      <c r="C62" s="8"/>
      <c r="D62" s="8"/>
      <c r="E62" s="7"/>
      <c r="F62" s="7"/>
      <c r="G62" s="7"/>
      <c r="H62" s="7"/>
      <c r="I62" s="7"/>
      <c r="J62" s="7"/>
      <c r="K62" s="7"/>
      <c r="L62" s="7"/>
      <c r="M62" s="7"/>
      <c r="N62" s="68"/>
      <c r="O62" s="7"/>
    </row>
    <row r="63" spans="1:15" ht="15">
      <c r="A63" s="7"/>
      <c r="B63" s="7"/>
      <c r="C63" s="8"/>
      <c r="D63" s="8"/>
      <c r="E63" s="7"/>
      <c r="F63" s="7"/>
      <c r="G63" s="7"/>
      <c r="H63" s="7"/>
      <c r="I63" s="7"/>
      <c r="J63" s="7"/>
      <c r="K63" s="7"/>
      <c r="L63" s="7"/>
      <c r="M63" s="7"/>
      <c r="N63" s="68"/>
      <c r="O63" s="7"/>
    </row>
    <row r="64" spans="1:15" ht="15">
      <c r="A64" s="7"/>
      <c r="B64" s="7"/>
      <c r="C64" s="8"/>
      <c r="D64" s="8"/>
      <c r="E64" s="7"/>
      <c r="F64" s="7"/>
      <c r="G64" s="7"/>
      <c r="H64" s="7"/>
      <c r="I64" s="7"/>
      <c r="J64" s="7"/>
      <c r="K64" s="7"/>
      <c r="L64" s="7"/>
      <c r="M64" s="7"/>
      <c r="N64" s="68"/>
      <c r="O64" s="7"/>
    </row>
    <row r="65" spans="1:15" ht="15">
      <c r="A65" s="7"/>
      <c r="B65" s="7"/>
      <c r="C65" s="8"/>
      <c r="D65" s="8"/>
      <c r="E65" s="7"/>
      <c r="F65" s="7"/>
      <c r="G65" s="7"/>
      <c r="H65" s="7"/>
      <c r="I65" s="7"/>
      <c r="J65" s="7"/>
      <c r="K65" s="7"/>
      <c r="L65" s="7"/>
      <c r="M65" s="7"/>
      <c r="N65" s="68"/>
      <c r="O65" s="7"/>
    </row>
    <row r="66" spans="1:15" ht="15">
      <c r="A66" s="7"/>
      <c r="B66" s="7"/>
      <c r="C66" s="8"/>
      <c r="D66" s="8"/>
      <c r="E66" s="7"/>
      <c r="F66" s="7"/>
      <c r="G66" s="7"/>
      <c r="H66" s="7"/>
      <c r="I66" s="7"/>
      <c r="J66" s="7"/>
      <c r="K66" s="7"/>
      <c r="L66" s="7"/>
      <c r="M66" s="7"/>
      <c r="N66" s="68"/>
      <c r="O66" s="7"/>
    </row>
    <row r="67" spans="1:15" ht="15">
      <c r="A67" s="7"/>
      <c r="B67" s="7"/>
      <c r="C67" s="8"/>
      <c r="D67" s="8"/>
      <c r="E67" s="7"/>
      <c r="F67" s="7"/>
      <c r="G67" s="7"/>
      <c r="H67" s="7"/>
      <c r="I67" s="7"/>
      <c r="J67" s="7"/>
      <c r="K67" s="7"/>
      <c r="L67" s="7"/>
      <c r="M67" s="7"/>
      <c r="N67" s="68"/>
      <c r="O67" s="7"/>
    </row>
    <row r="68" spans="1:15" ht="15">
      <c r="A68" s="7"/>
      <c r="B68" s="7"/>
      <c r="C68" s="8"/>
      <c r="D68" s="8"/>
      <c r="E68" s="7"/>
      <c r="F68" s="7"/>
      <c r="G68" s="7"/>
      <c r="H68" s="7"/>
      <c r="I68" s="7"/>
      <c r="J68" s="7"/>
      <c r="K68" s="7"/>
      <c r="L68" s="7"/>
      <c r="M68" s="7"/>
      <c r="N68" s="68"/>
      <c r="O68" s="7"/>
    </row>
    <row r="69" spans="1:15" ht="15">
      <c r="A69" s="7"/>
      <c r="B69" s="7"/>
      <c r="C69" s="8"/>
      <c r="D69" s="8"/>
      <c r="E69" s="7"/>
      <c r="F69" s="7"/>
      <c r="G69" s="7"/>
      <c r="H69" s="7"/>
      <c r="I69" s="7"/>
      <c r="J69" s="7"/>
      <c r="K69" s="7"/>
      <c r="L69" s="7"/>
      <c r="M69" s="7"/>
      <c r="N69" s="68"/>
      <c r="O69" s="7"/>
    </row>
    <row r="70" spans="1:15" ht="15">
      <c r="A70" s="7"/>
      <c r="B70" s="7"/>
      <c r="C70" s="8"/>
      <c r="D70" s="8"/>
      <c r="E70" s="7"/>
      <c r="F70" s="7"/>
      <c r="G70" s="7"/>
      <c r="H70" s="7"/>
      <c r="I70" s="7"/>
      <c r="J70" s="7"/>
      <c r="K70" s="7"/>
      <c r="L70" s="7"/>
      <c r="M70" s="7"/>
      <c r="N70" s="68"/>
      <c r="O70" s="7"/>
    </row>
    <row r="71" spans="1:15" ht="15">
      <c r="A71" s="7"/>
      <c r="B71" s="7"/>
      <c r="C71" s="8"/>
      <c r="D71" s="8"/>
      <c r="E71" s="7"/>
      <c r="F71" s="7"/>
      <c r="G71" s="7"/>
      <c r="H71" s="7"/>
      <c r="I71" s="7"/>
      <c r="J71" s="7"/>
      <c r="K71" s="7"/>
      <c r="L71" s="7"/>
      <c r="M71" s="7"/>
      <c r="N71" s="68"/>
      <c r="O71" s="7"/>
    </row>
    <row r="72" spans="1:15" ht="15">
      <c r="A72" s="7"/>
      <c r="B72" s="7"/>
      <c r="C72" s="8"/>
      <c r="D72" s="8"/>
      <c r="E72" s="7"/>
      <c r="F72" s="7"/>
      <c r="G72" s="7"/>
      <c r="H72" s="7"/>
      <c r="I72" s="7"/>
      <c r="J72" s="7"/>
      <c r="K72" s="7"/>
      <c r="L72" s="7"/>
      <c r="M72" s="7"/>
      <c r="N72" s="68"/>
      <c r="O72" s="7"/>
    </row>
    <row r="73" spans="1:15" ht="15">
      <c r="A73" s="7"/>
      <c r="B73" s="7"/>
      <c r="C73" s="8"/>
      <c r="D73" s="8"/>
      <c r="E73" s="7"/>
      <c r="F73" s="7"/>
      <c r="G73" s="7"/>
      <c r="H73" s="7"/>
      <c r="I73" s="7"/>
      <c r="J73" s="7"/>
      <c r="K73" s="7"/>
      <c r="L73" s="7"/>
      <c r="M73" s="7"/>
      <c r="N73" s="68"/>
      <c r="O73" s="7"/>
    </row>
    <row r="74" spans="1:15" ht="15">
      <c r="A74" s="7"/>
      <c r="B74" s="7"/>
      <c r="C74" s="8"/>
      <c r="D74" s="8"/>
      <c r="E74" s="7"/>
      <c r="F74" s="7"/>
      <c r="G74" s="7"/>
      <c r="H74" s="7"/>
      <c r="I74" s="7"/>
      <c r="J74" s="7"/>
      <c r="K74" s="7"/>
      <c r="L74" s="7"/>
      <c r="M74" s="7"/>
      <c r="N74" s="68"/>
      <c r="O74" s="7"/>
    </row>
    <row r="75" spans="1:15" ht="15">
      <c r="A75" s="7"/>
      <c r="B75" s="7"/>
      <c r="C75" s="8"/>
      <c r="D75" s="8"/>
      <c r="E75" s="7"/>
      <c r="F75" s="7"/>
      <c r="G75" s="7"/>
      <c r="H75" s="7"/>
      <c r="I75" s="7"/>
      <c r="J75" s="7"/>
      <c r="K75" s="7"/>
      <c r="L75" s="7"/>
      <c r="M75" s="7"/>
      <c r="N75" s="68"/>
      <c r="O75" s="7"/>
    </row>
    <row r="76" spans="1:15" ht="15">
      <c r="A76" s="7"/>
      <c r="B76" s="7"/>
      <c r="C76" s="8"/>
      <c r="D76" s="8"/>
      <c r="E76" s="7"/>
      <c r="F76" s="7"/>
      <c r="G76" s="7"/>
      <c r="H76" s="7"/>
      <c r="I76" s="7"/>
      <c r="J76" s="7"/>
      <c r="K76" s="7"/>
      <c r="L76" s="7"/>
      <c r="M76" s="7"/>
      <c r="N76" s="68"/>
      <c r="O76" s="7"/>
    </row>
    <row r="77" spans="1:15" ht="15">
      <c r="A77" s="7"/>
      <c r="B77" s="7"/>
      <c r="C77" s="8"/>
      <c r="D77" s="8"/>
      <c r="E77" s="7"/>
      <c r="F77" s="7"/>
      <c r="G77" s="7"/>
      <c r="H77" s="7"/>
      <c r="I77" s="7"/>
      <c r="J77" s="7"/>
      <c r="K77" s="7"/>
      <c r="L77" s="7"/>
      <c r="M77" s="7"/>
      <c r="N77" s="68"/>
      <c r="O77" s="7"/>
    </row>
    <row r="78" spans="1:15" ht="15">
      <c r="A78" s="7"/>
      <c r="B78" s="7"/>
      <c r="C78" s="8"/>
      <c r="D78" s="8"/>
      <c r="E78" s="7"/>
      <c r="F78" s="7"/>
      <c r="G78" s="7"/>
      <c r="H78" s="7"/>
      <c r="I78" s="7"/>
      <c r="J78" s="7"/>
      <c r="K78" s="7"/>
      <c r="L78" s="7"/>
      <c r="M78" s="7"/>
      <c r="N78" s="68"/>
      <c r="O78" s="7"/>
    </row>
    <row r="79" spans="1:15" ht="15">
      <c r="A79" s="7"/>
      <c r="B79" s="7"/>
      <c r="C79" s="8"/>
      <c r="D79" s="8"/>
      <c r="E79" s="7"/>
      <c r="F79" s="7"/>
      <c r="G79" s="7"/>
      <c r="H79" s="7"/>
      <c r="I79" s="7"/>
      <c r="J79" s="7"/>
      <c r="K79" s="7"/>
      <c r="L79" s="7"/>
      <c r="M79" s="7"/>
      <c r="N79" s="68"/>
      <c r="O79" s="7"/>
    </row>
    <row r="80" spans="1:15" ht="15">
      <c r="A80" s="7"/>
      <c r="B80" s="7"/>
      <c r="C80" s="8"/>
      <c r="D80" s="8"/>
      <c r="E80" s="7"/>
      <c r="F80" s="7"/>
      <c r="G80" s="7"/>
      <c r="H80" s="7"/>
      <c r="I80" s="7"/>
      <c r="J80" s="7"/>
      <c r="K80" s="7"/>
      <c r="L80" s="7"/>
      <c r="M80" s="7"/>
      <c r="N80" s="68"/>
      <c r="O80" s="7"/>
    </row>
    <row r="81" spans="1:15" ht="15">
      <c r="A81" s="7"/>
      <c r="B81" s="7"/>
      <c r="C81" s="8"/>
      <c r="D81" s="8"/>
      <c r="E81" s="7"/>
      <c r="F81" s="7"/>
      <c r="G81" s="7"/>
      <c r="H81" s="7"/>
      <c r="I81" s="7"/>
      <c r="J81" s="7"/>
      <c r="K81" s="7"/>
      <c r="L81" s="7"/>
      <c r="M81" s="7"/>
      <c r="N81" s="68"/>
      <c r="O81" s="7"/>
    </row>
    <row r="82" spans="1:15" ht="15">
      <c r="A82" s="7"/>
      <c r="B82" s="7"/>
      <c r="C82" s="8"/>
      <c r="D82" s="8"/>
      <c r="E82" s="7"/>
      <c r="F82" s="7"/>
      <c r="G82" s="7"/>
      <c r="H82" s="7"/>
      <c r="I82" s="7"/>
      <c r="J82" s="7"/>
      <c r="K82" s="7"/>
      <c r="L82" s="7"/>
      <c r="M82" s="7"/>
      <c r="N82" s="68"/>
      <c r="O82" s="7"/>
    </row>
    <row r="83" spans="1:15" ht="15">
      <c r="A83" s="7"/>
      <c r="B83" s="7"/>
      <c r="C83" s="8"/>
      <c r="D83" s="8"/>
      <c r="E83" s="7"/>
      <c r="F83" s="7"/>
      <c r="G83" s="7"/>
      <c r="H83" s="7"/>
      <c r="I83" s="7"/>
      <c r="J83" s="7"/>
      <c r="K83" s="7"/>
      <c r="L83" s="7"/>
      <c r="M83" s="7"/>
      <c r="N83" s="68"/>
      <c r="O83" s="7"/>
    </row>
    <row r="84" spans="1:15" ht="15">
      <c r="A84" s="7"/>
      <c r="B84" s="7"/>
      <c r="C84" s="8"/>
      <c r="D84" s="8"/>
      <c r="E84" s="7"/>
      <c r="F84" s="7"/>
      <c r="G84" s="7"/>
      <c r="H84" s="7"/>
      <c r="I84" s="7"/>
      <c r="J84" s="7"/>
      <c r="K84" s="7"/>
      <c r="L84" s="7"/>
      <c r="M84" s="7"/>
      <c r="N84" s="68"/>
      <c r="O84" s="7"/>
    </row>
    <row r="85" spans="1:15" ht="15">
      <c r="A85" s="7"/>
      <c r="B85" s="7"/>
      <c r="C85" s="8"/>
      <c r="D85" s="8"/>
      <c r="E85" s="7"/>
      <c r="F85" s="7"/>
      <c r="G85" s="7"/>
      <c r="H85" s="7"/>
      <c r="I85" s="7"/>
      <c r="J85" s="7"/>
      <c r="K85" s="7"/>
      <c r="L85" s="7"/>
      <c r="M85" s="7"/>
      <c r="N85" s="68"/>
      <c r="O85" s="7"/>
    </row>
    <row r="86" spans="1:15" ht="15">
      <c r="A86" s="7"/>
      <c r="B86" s="7"/>
      <c r="C86" s="8"/>
      <c r="D86" s="8"/>
      <c r="E86" s="7"/>
      <c r="F86" s="7"/>
      <c r="G86" s="7"/>
      <c r="H86" s="7"/>
      <c r="I86" s="7"/>
      <c r="J86" s="7"/>
      <c r="K86" s="7"/>
      <c r="L86" s="7"/>
      <c r="M86" s="7"/>
      <c r="N86" s="68"/>
      <c r="O86" s="7"/>
    </row>
    <row r="87" spans="1:15" ht="15">
      <c r="A87" s="7"/>
      <c r="B87" s="7"/>
      <c r="C87" s="8"/>
      <c r="D87" s="8"/>
      <c r="E87" s="7"/>
      <c r="F87" s="7"/>
      <c r="G87" s="7"/>
      <c r="H87" s="7"/>
      <c r="I87" s="7"/>
      <c r="J87" s="7"/>
      <c r="K87" s="7"/>
      <c r="L87" s="7"/>
      <c r="M87" s="7"/>
      <c r="N87" s="68"/>
      <c r="O87" s="7"/>
    </row>
    <row r="88" spans="1:16" ht="15">
      <c r="A88" s="7"/>
      <c r="B88" s="7"/>
      <c r="C88" s="8"/>
      <c r="D88" s="8"/>
      <c r="E88" s="7"/>
      <c r="F88" s="7"/>
      <c r="G88" s="7"/>
      <c r="H88" s="7"/>
      <c r="I88" s="7"/>
      <c r="J88" s="7"/>
      <c r="K88" s="7"/>
      <c r="L88" s="7"/>
      <c r="M88" s="7"/>
      <c r="N88" s="68"/>
      <c r="O88" s="7"/>
      <c r="P88" s="9"/>
    </row>
    <row r="89" spans="1:16" ht="15">
      <c r="A89" s="7"/>
      <c r="B89" s="7"/>
      <c r="C89" s="8"/>
      <c r="D89" s="8"/>
      <c r="E89" s="7"/>
      <c r="F89" s="7"/>
      <c r="G89" s="7"/>
      <c r="H89" s="7"/>
      <c r="I89" s="7"/>
      <c r="J89" s="7"/>
      <c r="K89" s="7"/>
      <c r="L89" s="7"/>
      <c r="M89" s="7"/>
      <c r="N89" s="68"/>
      <c r="O89" s="7"/>
      <c r="P89" s="9"/>
    </row>
    <row r="90" spans="1:16" ht="15">
      <c r="A90" s="7"/>
      <c r="B90" s="7"/>
      <c r="C90" s="8"/>
      <c r="D90" s="8"/>
      <c r="E90" s="7"/>
      <c r="F90" s="7"/>
      <c r="G90" s="7"/>
      <c r="H90" s="7"/>
      <c r="I90" s="7"/>
      <c r="J90" s="7"/>
      <c r="K90" s="7"/>
      <c r="L90" s="7"/>
      <c r="M90" s="7"/>
      <c r="N90" s="68"/>
      <c r="O90" s="7"/>
      <c r="P90" s="9"/>
    </row>
    <row r="91" spans="1:16" ht="15">
      <c r="A91" s="7"/>
      <c r="B91" s="7"/>
      <c r="C91" s="8"/>
      <c r="D91" s="8"/>
      <c r="E91" s="7"/>
      <c r="F91" s="7"/>
      <c r="G91" s="7"/>
      <c r="H91" s="7"/>
      <c r="I91" s="7"/>
      <c r="J91" s="7"/>
      <c r="K91" s="7"/>
      <c r="L91" s="7"/>
      <c r="M91" s="7"/>
      <c r="N91" s="68"/>
      <c r="O91" s="7"/>
      <c r="P91" s="9"/>
    </row>
    <row r="92" spans="1:16" ht="15">
      <c r="A92" s="7"/>
      <c r="B92" s="7"/>
      <c r="C92" s="8"/>
      <c r="D92" s="8"/>
      <c r="E92" s="7"/>
      <c r="F92" s="7"/>
      <c r="G92" s="7"/>
      <c r="H92" s="7"/>
      <c r="I92" s="7"/>
      <c r="J92" s="7"/>
      <c r="K92" s="7"/>
      <c r="L92" s="7"/>
      <c r="M92" s="7"/>
      <c r="N92" s="68"/>
      <c r="O92" s="7"/>
      <c r="P92" s="9"/>
    </row>
  </sheetData>
  <sheetProtection sheet="1"/>
  <mergeCells count="1">
    <mergeCell ref="A1:O1"/>
  </mergeCells>
  <conditionalFormatting sqref="L3:L59">
    <cfRule type="containsText" priority="5" dxfId="7" operator="containsText" text="M4">
      <formula>NOT(ISERROR(SEARCH("M4",L3)))</formula>
    </cfRule>
    <cfRule type="containsText" priority="6" dxfId="6" operator="containsText" text="M3">
      <formula>NOT(ISERROR(SEARCH("M3",L3)))</formula>
    </cfRule>
    <cfRule type="containsText" priority="7" dxfId="0" operator="containsText" text="M2">
      <formula>NOT(ISERROR(SEARCH("M2",L3)))</formula>
    </cfRule>
    <cfRule type="containsText" priority="10" dxfId="156" operator="containsText" text="M1">
      <formula>NOT(ISERROR(SEARCH("M1",L3)))</formula>
    </cfRule>
  </conditionalFormatting>
  <conditionalFormatting sqref="O3:O59">
    <cfRule type="containsText" priority="9" dxfId="4" operator="containsText" text="Breitensport">
      <formula>NOT(ISERROR(SEARCH("Breitensport",O3)))</formula>
    </cfRule>
  </conditionalFormatting>
  <conditionalFormatting sqref="G1 G3:G65536">
    <cfRule type="containsText" priority="8" dxfId="157" operator="containsText" text="nicht vergeben">
      <formula>NOT(ISERROR(SEARCH("nicht vergeben",G1)))</formula>
    </cfRule>
  </conditionalFormatting>
  <conditionalFormatting sqref="B3:B59">
    <cfRule type="containsText" priority="3" dxfId="157" operator="containsText" text="YY">
      <formula>NOT(ISERROR(SEARCH("YY",B3)))</formula>
    </cfRule>
    <cfRule type="containsText" priority="4" dxfId="157" operator="containsText" text="XX">
      <formula>NOT(ISERROR(SEARCH("XX",B3)))</formula>
    </cfRule>
  </conditionalFormatting>
  <conditionalFormatting sqref="G2">
    <cfRule type="containsText" priority="2" dxfId="157" operator="containsText" text="nicht vergeben">
      <formula>NOT(ISERROR(SEARCH("nicht vergeben",G2)))</formula>
    </cfRule>
  </conditionalFormatting>
  <conditionalFormatting sqref="N1:N65536">
    <cfRule type="containsText" priority="1" dxfId="0" operator="containsText" text="Ja">
      <formula>NOT(ISERROR(SEARCH("Ja",N1)))</formula>
    </cfRule>
  </conditionalFormatting>
  <printOptions/>
  <pageMargins left="0.7" right="0.7" top="0.787401575" bottom="0.7874015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P92"/>
  <sheetViews>
    <sheetView showGridLines="0" zoomScalePageLayoutView="0" workbookViewId="0" topLeftCell="A1">
      <selection activeCell="A2" sqref="A2"/>
    </sheetView>
  </sheetViews>
  <sheetFormatPr defaultColWidth="11.57421875" defaultRowHeight="15"/>
  <cols>
    <col min="1" max="1" width="6.421875" style="4" customWidth="1"/>
    <col min="2" max="2" width="4.28125" style="4" customWidth="1"/>
    <col min="3" max="4" width="15.7109375" style="5" customWidth="1"/>
    <col min="5" max="5" width="3.57421875" style="4" customWidth="1"/>
    <col min="6" max="6" width="6.421875" style="4" customWidth="1"/>
    <col min="7" max="7" width="19.28125" style="4" customWidth="1"/>
    <col min="8" max="8" width="7.140625" style="4" customWidth="1"/>
    <col min="9" max="10" width="5.7109375" style="4" customWidth="1"/>
    <col min="11" max="11" width="10.00390625" style="4" customWidth="1"/>
    <col min="12" max="12" width="5.00390625" style="4" customWidth="1"/>
    <col min="13" max="13" width="3.57421875" style="4" customWidth="1"/>
    <col min="14" max="14" width="3.57421875" style="69" hidden="1" customWidth="1"/>
    <col min="15" max="15" width="21.421875" style="4" customWidth="1"/>
    <col min="16" max="16384" width="11.57421875" style="3" customWidth="1"/>
  </cols>
  <sheetData>
    <row r="1" spans="1:15" s="6" customFormat="1" ht="27" thickBot="1">
      <c r="A1" s="206" t="s">
        <v>143</v>
      </c>
      <c r="B1" s="206"/>
      <c r="C1" s="206"/>
      <c r="D1" s="206"/>
      <c r="E1" s="206"/>
      <c r="F1" s="206"/>
      <c r="G1" s="206"/>
      <c r="H1" s="206"/>
      <c r="I1" s="206"/>
      <c r="J1" s="206"/>
      <c r="K1" s="206"/>
      <c r="L1" s="206"/>
      <c r="M1" s="206"/>
      <c r="N1" s="206"/>
      <c r="O1" s="206"/>
    </row>
    <row r="2" spans="1:15" ht="105" customHeight="1" thickBot="1">
      <c r="A2" s="24" t="s">
        <v>54</v>
      </c>
      <c r="B2" s="59" t="s">
        <v>55</v>
      </c>
      <c r="C2" s="17" t="s">
        <v>0</v>
      </c>
      <c r="D2" s="13" t="s">
        <v>1</v>
      </c>
      <c r="E2" s="10" t="s">
        <v>82</v>
      </c>
      <c r="F2" s="54" t="s">
        <v>81</v>
      </c>
      <c r="G2" s="26" t="s">
        <v>2</v>
      </c>
      <c r="H2" s="53" t="s">
        <v>77</v>
      </c>
      <c r="I2" s="52" t="s">
        <v>78</v>
      </c>
      <c r="J2" s="52" t="s">
        <v>80</v>
      </c>
      <c r="K2" s="55" t="s">
        <v>79</v>
      </c>
      <c r="L2" s="11" t="s">
        <v>56</v>
      </c>
      <c r="M2" s="12" t="s">
        <v>46</v>
      </c>
      <c r="N2" s="65" t="s">
        <v>93</v>
      </c>
      <c r="O2" s="14" t="s">
        <v>58</v>
      </c>
    </row>
    <row r="3" spans="1:15" ht="15">
      <c r="A3" s="62" t="str">
        <f>IF(O3="Breitensport","B2.20.","2.20.")</f>
        <v>2.20.</v>
      </c>
      <c r="B3" s="60" t="e">
        <f>IF($E3="m",VLOOKUP($J3,Daten!$D$3:$E$123,2),VLOOKUP($J3,Daten!$F$3:$G$123,2))</f>
        <v>#N/A</v>
      </c>
      <c r="C3" s="33"/>
      <c r="D3" s="34"/>
      <c r="E3" s="35"/>
      <c r="F3" s="36"/>
      <c r="G3" s="21" t="e">
        <f>VLOOKUP($F3,Daten!$A$2:$B$46,2)</f>
        <v>#N/A</v>
      </c>
      <c r="H3" s="45"/>
      <c r="I3" s="35"/>
      <c r="J3" s="35"/>
      <c r="K3" s="35"/>
      <c r="L3" s="35"/>
      <c r="M3" s="36"/>
      <c r="N3" s="66"/>
      <c r="O3" s="46"/>
    </row>
    <row r="4" spans="1:15" ht="15">
      <c r="A4" s="62" t="str">
        <f aca="true" t="shared" si="0" ref="A4:A59">IF(O4="Breitensport","B2.20.","2.20.")</f>
        <v>2.20.</v>
      </c>
      <c r="B4" s="60" t="e">
        <f>IF($E4="m",VLOOKUP($J4,Daten!$D$3:$E$123,2),VLOOKUP($J4,Daten!$F$3:$G$123,2))</f>
        <v>#N/A</v>
      </c>
      <c r="C4" s="37"/>
      <c r="D4" s="38"/>
      <c r="E4" s="35"/>
      <c r="F4" s="40"/>
      <c r="G4" s="22" t="e">
        <f>VLOOKUP($F4,Daten!$A$2:$B$46,2)</f>
        <v>#N/A</v>
      </c>
      <c r="H4" s="47"/>
      <c r="I4" s="39"/>
      <c r="J4" s="39"/>
      <c r="K4" s="39"/>
      <c r="L4" s="39"/>
      <c r="M4" s="40"/>
      <c r="N4" s="67"/>
      <c r="O4" s="48"/>
    </row>
    <row r="5" spans="1:15" ht="15">
      <c r="A5" s="62" t="str">
        <f t="shared" si="0"/>
        <v>2.20.</v>
      </c>
      <c r="B5" s="60" t="e">
        <f>IF($E5="m",VLOOKUP($J5,Daten!$D$3:$E$123,2),VLOOKUP($J5,Daten!$F$3:$G$123,2))</f>
        <v>#N/A</v>
      </c>
      <c r="C5" s="37"/>
      <c r="D5" s="38"/>
      <c r="E5" s="35"/>
      <c r="F5" s="40"/>
      <c r="G5" s="22" t="e">
        <f>VLOOKUP($F5,Daten!$A$2:$B$46,2)</f>
        <v>#N/A</v>
      </c>
      <c r="H5" s="47"/>
      <c r="I5" s="39"/>
      <c r="J5" s="39"/>
      <c r="K5" s="39"/>
      <c r="L5" s="39"/>
      <c r="M5" s="40"/>
      <c r="N5" s="67"/>
      <c r="O5" s="48"/>
    </row>
    <row r="6" spans="1:15" ht="15">
      <c r="A6" s="62" t="str">
        <f t="shared" si="0"/>
        <v>2.20.</v>
      </c>
      <c r="B6" s="60" t="e">
        <f>IF($E6="m",VLOOKUP($J6,Daten!$D$3:$E$123,2),VLOOKUP($J6,Daten!$F$3:$G$123,2))</f>
        <v>#N/A</v>
      </c>
      <c r="C6" s="37"/>
      <c r="D6" s="38"/>
      <c r="E6" s="35"/>
      <c r="F6" s="40"/>
      <c r="G6" s="22" t="e">
        <f>VLOOKUP($F6,Daten!$A$2:$B$46,2)</f>
        <v>#N/A</v>
      </c>
      <c r="H6" s="47"/>
      <c r="I6" s="39"/>
      <c r="J6" s="39"/>
      <c r="K6" s="39"/>
      <c r="L6" s="39"/>
      <c r="M6" s="40"/>
      <c r="N6" s="67"/>
      <c r="O6" s="48"/>
    </row>
    <row r="7" spans="1:15" ht="15">
      <c r="A7" s="62" t="str">
        <f t="shared" si="0"/>
        <v>2.20.</v>
      </c>
      <c r="B7" s="60" t="e">
        <f>IF($E7="m",VLOOKUP($J7,Daten!$D$3:$E$123,2),VLOOKUP($J7,Daten!$F$3:$G$123,2))</f>
        <v>#N/A</v>
      </c>
      <c r="C7" s="37"/>
      <c r="D7" s="38"/>
      <c r="E7" s="35"/>
      <c r="F7" s="40"/>
      <c r="G7" s="22" t="e">
        <f>VLOOKUP($F7,Daten!$A$2:$B$46,2)</f>
        <v>#N/A</v>
      </c>
      <c r="H7" s="47"/>
      <c r="I7" s="39"/>
      <c r="J7" s="39"/>
      <c r="K7" s="39"/>
      <c r="L7" s="39"/>
      <c r="M7" s="40"/>
      <c r="N7" s="67"/>
      <c r="O7" s="48"/>
    </row>
    <row r="8" spans="1:15" ht="15">
      <c r="A8" s="62" t="str">
        <f t="shared" si="0"/>
        <v>2.20.</v>
      </c>
      <c r="B8" s="60" t="e">
        <f>IF($E8="m",VLOOKUP($J8,Daten!$D$3:$E$123,2),VLOOKUP($J8,Daten!$F$3:$G$123,2))</f>
        <v>#N/A</v>
      </c>
      <c r="C8" s="37"/>
      <c r="D8" s="38"/>
      <c r="E8" s="35"/>
      <c r="F8" s="40"/>
      <c r="G8" s="22" t="e">
        <f>VLOOKUP($F8,Daten!$A$2:$B$46,2)</f>
        <v>#N/A</v>
      </c>
      <c r="H8" s="47"/>
      <c r="I8" s="39"/>
      <c r="J8" s="39"/>
      <c r="K8" s="39"/>
      <c r="L8" s="39"/>
      <c r="M8" s="40"/>
      <c r="N8" s="67"/>
      <c r="O8" s="48"/>
    </row>
    <row r="9" spans="1:15" ht="15">
      <c r="A9" s="62" t="str">
        <f t="shared" si="0"/>
        <v>2.20.</v>
      </c>
      <c r="B9" s="60" t="e">
        <f>IF($E9="m",VLOOKUP($J9,Daten!$D$3:$E$123,2),VLOOKUP($J9,Daten!$F$3:$G$123,2))</f>
        <v>#N/A</v>
      </c>
      <c r="C9" s="37"/>
      <c r="D9" s="38"/>
      <c r="E9" s="35"/>
      <c r="F9" s="40"/>
      <c r="G9" s="22" t="e">
        <f>VLOOKUP($F9,Daten!$A$2:$B$46,2)</f>
        <v>#N/A</v>
      </c>
      <c r="H9" s="47"/>
      <c r="I9" s="39"/>
      <c r="J9" s="39"/>
      <c r="K9" s="39"/>
      <c r="L9" s="39"/>
      <c r="M9" s="40"/>
      <c r="N9" s="67"/>
      <c r="O9" s="48"/>
    </row>
    <row r="10" spans="1:15" ht="15">
      <c r="A10" s="62" t="str">
        <f t="shared" si="0"/>
        <v>2.20.</v>
      </c>
      <c r="B10" s="60" t="e">
        <f>IF($E10="m",VLOOKUP($J10,Daten!$D$3:$E$123,2),VLOOKUP($J10,Daten!$F$3:$G$123,2))</f>
        <v>#N/A</v>
      </c>
      <c r="C10" s="37"/>
      <c r="D10" s="38"/>
      <c r="E10" s="35"/>
      <c r="F10" s="40"/>
      <c r="G10" s="22" t="e">
        <f>VLOOKUP($F10,Daten!$A$2:$B$46,2)</f>
        <v>#N/A</v>
      </c>
      <c r="H10" s="47"/>
      <c r="I10" s="39"/>
      <c r="J10" s="39"/>
      <c r="K10" s="39"/>
      <c r="L10" s="39"/>
      <c r="M10" s="40"/>
      <c r="N10" s="67"/>
      <c r="O10" s="48"/>
    </row>
    <row r="11" spans="1:15" ht="15">
      <c r="A11" s="62" t="str">
        <f t="shared" si="0"/>
        <v>2.20.</v>
      </c>
      <c r="B11" s="60" t="e">
        <f>IF($E11="m",VLOOKUP($J11,Daten!$D$3:$E$123,2),VLOOKUP($J11,Daten!$F$3:$G$123,2))</f>
        <v>#N/A</v>
      </c>
      <c r="C11" s="37"/>
      <c r="D11" s="38"/>
      <c r="E11" s="35"/>
      <c r="F11" s="40"/>
      <c r="G11" s="22" t="e">
        <f>VLOOKUP($F11,Daten!$A$2:$B$46,2)</f>
        <v>#N/A</v>
      </c>
      <c r="H11" s="47"/>
      <c r="I11" s="39"/>
      <c r="J11" s="39"/>
      <c r="K11" s="39"/>
      <c r="L11" s="39"/>
      <c r="M11" s="40"/>
      <c r="N11" s="67"/>
      <c r="O11" s="48"/>
    </row>
    <row r="12" spans="1:15" ht="15">
      <c r="A12" s="62" t="str">
        <f t="shared" si="0"/>
        <v>2.20.</v>
      </c>
      <c r="B12" s="60" t="e">
        <f>IF($E12="m",VLOOKUP($J12,Daten!$D$3:$E$123,2),VLOOKUP($J12,Daten!$F$3:$G$123,2))</f>
        <v>#N/A</v>
      </c>
      <c r="C12" s="37"/>
      <c r="D12" s="38"/>
      <c r="E12" s="35"/>
      <c r="F12" s="40"/>
      <c r="G12" s="22" t="e">
        <f>VLOOKUP($F12,Daten!$A$2:$B$46,2)</f>
        <v>#N/A</v>
      </c>
      <c r="H12" s="47"/>
      <c r="I12" s="39"/>
      <c r="J12" s="39"/>
      <c r="K12" s="39"/>
      <c r="L12" s="39"/>
      <c r="M12" s="40"/>
      <c r="N12" s="67"/>
      <c r="O12" s="48"/>
    </row>
    <row r="13" spans="1:15" ht="15">
      <c r="A13" s="62" t="str">
        <f t="shared" si="0"/>
        <v>2.20.</v>
      </c>
      <c r="B13" s="60" t="e">
        <f>IF($E13="m",VLOOKUP($J13,Daten!$D$3:$E$123,2),VLOOKUP($J13,Daten!$F$3:$G$123,2))</f>
        <v>#N/A</v>
      </c>
      <c r="C13" s="37"/>
      <c r="D13" s="38"/>
      <c r="E13" s="35"/>
      <c r="F13" s="40"/>
      <c r="G13" s="22" t="e">
        <f>VLOOKUP($F13,Daten!$A$2:$B$46,2)</f>
        <v>#N/A</v>
      </c>
      <c r="H13" s="47"/>
      <c r="I13" s="39"/>
      <c r="J13" s="39"/>
      <c r="K13" s="39"/>
      <c r="L13" s="39"/>
      <c r="M13" s="40"/>
      <c r="N13" s="67"/>
      <c r="O13" s="48"/>
    </row>
    <row r="14" spans="1:15" ht="15">
      <c r="A14" s="62" t="str">
        <f t="shared" si="0"/>
        <v>2.20.</v>
      </c>
      <c r="B14" s="60" t="e">
        <f>IF($E14="m",VLOOKUP($J14,Daten!$D$3:$E$123,2),VLOOKUP($J14,Daten!$F$3:$G$123,2))</f>
        <v>#N/A</v>
      </c>
      <c r="C14" s="37"/>
      <c r="D14" s="38"/>
      <c r="E14" s="35"/>
      <c r="F14" s="40"/>
      <c r="G14" s="22" t="e">
        <f>VLOOKUP($F14,Daten!$A$2:$B$46,2)</f>
        <v>#N/A</v>
      </c>
      <c r="H14" s="47"/>
      <c r="I14" s="39"/>
      <c r="J14" s="39"/>
      <c r="K14" s="39"/>
      <c r="L14" s="39"/>
      <c r="M14" s="40"/>
      <c r="N14" s="67"/>
      <c r="O14" s="48"/>
    </row>
    <row r="15" spans="1:15" ht="15">
      <c r="A15" s="62" t="str">
        <f t="shared" si="0"/>
        <v>2.20.</v>
      </c>
      <c r="B15" s="60" t="e">
        <f>IF($E15="m",VLOOKUP($J15,Daten!$D$3:$E$123,2),VLOOKUP($J15,Daten!$F$3:$G$123,2))</f>
        <v>#N/A</v>
      </c>
      <c r="C15" s="37"/>
      <c r="D15" s="38"/>
      <c r="E15" s="35"/>
      <c r="F15" s="40"/>
      <c r="G15" s="22" t="e">
        <f>VLOOKUP($F15,Daten!$A$2:$B$46,2)</f>
        <v>#N/A</v>
      </c>
      <c r="H15" s="47"/>
      <c r="I15" s="39"/>
      <c r="J15" s="39"/>
      <c r="K15" s="39"/>
      <c r="L15" s="39"/>
      <c r="M15" s="40"/>
      <c r="N15" s="67"/>
      <c r="O15" s="48"/>
    </row>
    <row r="16" spans="1:15" ht="15">
      <c r="A16" s="62" t="str">
        <f t="shared" si="0"/>
        <v>2.20.</v>
      </c>
      <c r="B16" s="60" t="e">
        <f>IF($E16="m",VLOOKUP($J16,Daten!$D$3:$E$123,2),VLOOKUP($J16,Daten!$F$3:$G$123,2))</f>
        <v>#N/A</v>
      </c>
      <c r="C16" s="37"/>
      <c r="D16" s="38"/>
      <c r="E16" s="35"/>
      <c r="F16" s="40"/>
      <c r="G16" s="22" t="e">
        <f>VLOOKUP($F16,Daten!$A$2:$B$46,2)</f>
        <v>#N/A</v>
      </c>
      <c r="H16" s="47"/>
      <c r="I16" s="39"/>
      <c r="J16" s="39"/>
      <c r="K16" s="39"/>
      <c r="L16" s="39"/>
      <c r="M16" s="40"/>
      <c r="N16" s="67"/>
      <c r="O16" s="48"/>
    </row>
    <row r="17" spans="1:15" ht="15">
      <c r="A17" s="62" t="str">
        <f t="shared" si="0"/>
        <v>2.20.</v>
      </c>
      <c r="B17" s="60" t="e">
        <f>IF($E17="m",VLOOKUP($J17,Daten!$D$3:$E$123,2),VLOOKUP($J17,Daten!$F$3:$G$123,2))</f>
        <v>#N/A</v>
      </c>
      <c r="C17" s="37"/>
      <c r="D17" s="38"/>
      <c r="E17" s="35"/>
      <c r="F17" s="40"/>
      <c r="G17" s="22" t="e">
        <f>VLOOKUP($F17,Daten!$A$2:$B$46,2)</f>
        <v>#N/A</v>
      </c>
      <c r="H17" s="47"/>
      <c r="I17" s="39"/>
      <c r="J17" s="39"/>
      <c r="K17" s="39"/>
      <c r="L17" s="39"/>
      <c r="M17" s="40"/>
      <c r="N17" s="67"/>
      <c r="O17" s="48"/>
    </row>
    <row r="18" spans="1:15" ht="15">
      <c r="A18" s="62" t="str">
        <f t="shared" si="0"/>
        <v>2.20.</v>
      </c>
      <c r="B18" s="60" t="e">
        <f>IF($E18="m",VLOOKUP($J18,Daten!$D$3:$E$123,2),VLOOKUP($J18,Daten!$F$3:$G$123,2))</f>
        <v>#N/A</v>
      </c>
      <c r="C18" s="37"/>
      <c r="D18" s="38"/>
      <c r="E18" s="35"/>
      <c r="F18" s="40"/>
      <c r="G18" s="22" t="e">
        <f>VLOOKUP($F18,Daten!$A$2:$B$46,2)</f>
        <v>#N/A</v>
      </c>
      <c r="H18" s="47"/>
      <c r="I18" s="39"/>
      <c r="J18" s="39"/>
      <c r="K18" s="39"/>
      <c r="L18" s="39"/>
      <c r="M18" s="40"/>
      <c r="N18" s="67"/>
      <c r="O18" s="48"/>
    </row>
    <row r="19" spans="1:15" ht="15">
      <c r="A19" s="62" t="str">
        <f t="shared" si="0"/>
        <v>2.20.</v>
      </c>
      <c r="B19" s="60" t="e">
        <f>IF($E19="m",VLOOKUP($J19,Daten!$D$3:$E$123,2),VLOOKUP($J19,Daten!$F$3:$G$123,2))</f>
        <v>#N/A</v>
      </c>
      <c r="C19" s="37"/>
      <c r="D19" s="38"/>
      <c r="E19" s="35"/>
      <c r="F19" s="40"/>
      <c r="G19" s="22" t="e">
        <f>VLOOKUP($F19,Daten!$A$2:$B$46,2)</f>
        <v>#N/A</v>
      </c>
      <c r="H19" s="47"/>
      <c r="I19" s="39"/>
      <c r="J19" s="39"/>
      <c r="K19" s="39"/>
      <c r="L19" s="39"/>
      <c r="M19" s="40"/>
      <c r="N19" s="67"/>
      <c r="O19" s="48"/>
    </row>
    <row r="20" spans="1:15" ht="15">
      <c r="A20" s="62" t="str">
        <f t="shared" si="0"/>
        <v>2.20.</v>
      </c>
      <c r="B20" s="60" t="e">
        <f>IF($E20="m",VLOOKUP($J20,Daten!$D$3:$E$123,2),VLOOKUP($J20,Daten!$F$3:$G$123,2))</f>
        <v>#N/A</v>
      </c>
      <c r="C20" s="37"/>
      <c r="D20" s="38"/>
      <c r="E20" s="35"/>
      <c r="F20" s="40"/>
      <c r="G20" s="22" t="e">
        <f>VLOOKUP($F20,Daten!$A$2:$B$46,2)</f>
        <v>#N/A</v>
      </c>
      <c r="H20" s="47"/>
      <c r="I20" s="39"/>
      <c r="J20" s="39"/>
      <c r="K20" s="39"/>
      <c r="L20" s="39"/>
      <c r="M20" s="40"/>
      <c r="N20" s="67"/>
      <c r="O20" s="48"/>
    </row>
    <row r="21" spans="1:15" ht="15">
      <c r="A21" s="62" t="str">
        <f t="shared" si="0"/>
        <v>2.20.</v>
      </c>
      <c r="B21" s="60" t="e">
        <f>IF($E21="m",VLOOKUP($J21,Daten!$D$3:$E$123,2),VLOOKUP($J21,Daten!$F$3:$G$123,2))</f>
        <v>#N/A</v>
      </c>
      <c r="C21" s="37"/>
      <c r="D21" s="38"/>
      <c r="E21" s="35"/>
      <c r="F21" s="40"/>
      <c r="G21" s="22" t="e">
        <f>VLOOKUP($F21,Daten!$A$2:$B$46,2)</f>
        <v>#N/A</v>
      </c>
      <c r="H21" s="47"/>
      <c r="I21" s="39"/>
      <c r="J21" s="39"/>
      <c r="K21" s="39"/>
      <c r="L21" s="39"/>
      <c r="M21" s="40"/>
      <c r="N21" s="67"/>
      <c r="O21" s="48"/>
    </row>
    <row r="22" spans="1:15" ht="15">
      <c r="A22" s="62" t="str">
        <f t="shared" si="0"/>
        <v>2.20.</v>
      </c>
      <c r="B22" s="60" t="e">
        <f>IF($E22="m",VLOOKUP($J22,Daten!$D$3:$E$123,2),VLOOKUP($J22,Daten!$F$3:$G$123,2))</f>
        <v>#N/A</v>
      </c>
      <c r="C22" s="37"/>
      <c r="D22" s="38"/>
      <c r="E22" s="35"/>
      <c r="F22" s="40"/>
      <c r="G22" s="22" t="e">
        <f>VLOOKUP($F22,Daten!$A$2:$B$46,2)</f>
        <v>#N/A</v>
      </c>
      <c r="H22" s="47"/>
      <c r="I22" s="39"/>
      <c r="J22" s="39"/>
      <c r="K22" s="39"/>
      <c r="L22" s="39"/>
      <c r="M22" s="40"/>
      <c r="N22" s="67"/>
      <c r="O22" s="48"/>
    </row>
    <row r="23" spans="1:15" ht="15">
      <c r="A23" s="62" t="str">
        <f t="shared" si="0"/>
        <v>2.20.</v>
      </c>
      <c r="B23" s="60" t="e">
        <f>IF($E23="m",VLOOKUP($J23,Daten!$D$3:$E$123,2),VLOOKUP($J23,Daten!$F$3:$G$123,2))</f>
        <v>#N/A</v>
      </c>
      <c r="C23" s="37"/>
      <c r="D23" s="38"/>
      <c r="E23" s="35"/>
      <c r="F23" s="40"/>
      <c r="G23" s="22" t="e">
        <f>VLOOKUP($F23,Daten!$A$2:$B$46,2)</f>
        <v>#N/A</v>
      </c>
      <c r="H23" s="47"/>
      <c r="I23" s="39"/>
      <c r="J23" s="39"/>
      <c r="K23" s="39"/>
      <c r="L23" s="39"/>
      <c r="M23" s="40"/>
      <c r="N23" s="67"/>
      <c r="O23" s="48"/>
    </row>
    <row r="24" spans="1:15" ht="15">
      <c r="A24" s="62" t="str">
        <f t="shared" si="0"/>
        <v>2.20.</v>
      </c>
      <c r="B24" s="60" t="e">
        <f>IF($E24="m",VLOOKUP($J24,Daten!$D$3:$E$123,2),VLOOKUP($J24,Daten!$F$3:$G$123,2))</f>
        <v>#N/A</v>
      </c>
      <c r="C24" s="37"/>
      <c r="D24" s="38"/>
      <c r="E24" s="35"/>
      <c r="F24" s="40"/>
      <c r="G24" s="22" t="e">
        <f>VLOOKUP($F24,Daten!$A$2:$B$46,2)</f>
        <v>#N/A</v>
      </c>
      <c r="H24" s="47"/>
      <c r="I24" s="39"/>
      <c r="J24" s="39"/>
      <c r="K24" s="39"/>
      <c r="L24" s="39"/>
      <c r="M24" s="40"/>
      <c r="N24" s="67"/>
      <c r="O24" s="48"/>
    </row>
    <row r="25" spans="1:15" ht="15">
      <c r="A25" s="62" t="str">
        <f t="shared" si="0"/>
        <v>2.20.</v>
      </c>
      <c r="B25" s="60" t="e">
        <f>IF($E25="m",VLOOKUP($J25,Daten!$D$3:$E$123,2),VLOOKUP($J25,Daten!$F$3:$G$123,2))</f>
        <v>#N/A</v>
      </c>
      <c r="C25" s="37"/>
      <c r="D25" s="38"/>
      <c r="E25" s="35"/>
      <c r="F25" s="40"/>
      <c r="G25" s="22" t="e">
        <f>VLOOKUP($F25,Daten!$A$2:$B$46,2)</f>
        <v>#N/A</v>
      </c>
      <c r="H25" s="47"/>
      <c r="I25" s="39"/>
      <c r="J25" s="39"/>
      <c r="K25" s="39"/>
      <c r="L25" s="39"/>
      <c r="M25" s="40"/>
      <c r="N25" s="67"/>
      <c r="O25" s="48"/>
    </row>
    <row r="26" spans="1:15" ht="15">
      <c r="A26" s="62" t="str">
        <f t="shared" si="0"/>
        <v>2.20.</v>
      </c>
      <c r="B26" s="60" t="e">
        <f>IF($E26="m",VLOOKUP($J26,Daten!$D$3:$E$123,2),VLOOKUP($J26,Daten!$F$3:$G$123,2))</f>
        <v>#N/A</v>
      </c>
      <c r="C26" s="37"/>
      <c r="D26" s="38"/>
      <c r="E26" s="35"/>
      <c r="F26" s="40"/>
      <c r="G26" s="22" t="e">
        <f>VLOOKUP($F26,Daten!$A$2:$B$46,2)</f>
        <v>#N/A</v>
      </c>
      <c r="H26" s="47"/>
      <c r="I26" s="39"/>
      <c r="J26" s="39"/>
      <c r="K26" s="39"/>
      <c r="L26" s="39"/>
      <c r="M26" s="40"/>
      <c r="N26" s="67"/>
      <c r="O26" s="48"/>
    </row>
    <row r="27" spans="1:15" ht="15">
      <c r="A27" s="62" t="str">
        <f t="shared" si="0"/>
        <v>2.20.</v>
      </c>
      <c r="B27" s="60" t="e">
        <f>IF($E27="m",VLOOKUP($J27,Daten!$D$3:$E$123,2),VLOOKUP($J27,Daten!$F$3:$G$123,2))</f>
        <v>#N/A</v>
      </c>
      <c r="C27" s="37"/>
      <c r="D27" s="38"/>
      <c r="E27" s="35"/>
      <c r="F27" s="40"/>
      <c r="G27" s="22" t="e">
        <f>VLOOKUP($F27,Daten!$A$2:$B$46,2)</f>
        <v>#N/A</v>
      </c>
      <c r="H27" s="47"/>
      <c r="I27" s="39"/>
      <c r="J27" s="39"/>
      <c r="K27" s="39"/>
      <c r="L27" s="39"/>
      <c r="M27" s="40"/>
      <c r="N27" s="67"/>
      <c r="O27" s="48"/>
    </row>
    <row r="28" spans="1:15" ht="15">
      <c r="A28" s="62" t="str">
        <f t="shared" si="0"/>
        <v>2.20.</v>
      </c>
      <c r="B28" s="60" t="e">
        <f>IF($E28="m",VLOOKUP($J28,Daten!$D$3:$E$123,2),VLOOKUP($J28,Daten!$F$3:$G$123,2))</f>
        <v>#N/A</v>
      </c>
      <c r="C28" s="37"/>
      <c r="D28" s="38"/>
      <c r="E28" s="35"/>
      <c r="F28" s="40"/>
      <c r="G28" s="22" t="e">
        <f>VLOOKUP($F28,Daten!$A$2:$B$46,2)</f>
        <v>#N/A</v>
      </c>
      <c r="H28" s="47"/>
      <c r="I28" s="39"/>
      <c r="J28" s="39"/>
      <c r="K28" s="39"/>
      <c r="L28" s="39"/>
      <c r="M28" s="40"/>
      <c r="N28" s="67"/>
      <c r="O28" s="48"/>
    </row>
    <row r="29" spans="1:15" ht="15">
      <c r="A29" s="62" t="str">
        <f t="shared" si="0"/>
        <v>2.20.</v>
      </c>
      <c r="B29" s="60" t="e">
        <f>IF($E29="m",VLOOKUP($J29,Daten!$D$3:$E$123,2),VLOOKUP($J29,Daten!$F$3:$G$123,2))</f>
        <v>#N/A</v>
      </c>
      <c r="C29" s="37"/>
      <c r="D29" s="38"/>
      <c r="E29" s="35"/>
      <c r="F29" s="40"/>
      <c r="G29" s="22" t="e">
        <f>VLOOKUP($F29,Daten!$A$2:$B$46,2)</f>
        <v>#N/A</v>
      </c>
      <c r="H29" s="47"/>
      <c r="I29" s="39"/>
      <c r="J29" s="39"/>
      <c r="K29" s="39"/>
      <c r="L29" s="39"/>
      <c r="M29" s="40"/>
      <c r="N29" s="67"/>
      <c r="O29" s="48"/>
    </row>
    <row r="30" spans="1:15" ht="15">
      <c r="A30" s="62" t="str">
        <f t="shared" si="0"/>
        <v>2.20.</v>
      </c>
      <c r="B30" s="60" t="e">
        <f>IF($E30="m",VLOOKUP($J30,Daten!$D$3:$E$123,2),VLOOKUP($J30,Daten!$F$3:$G$123,2))</f>
        <v>#N/A</v>
      </c>
      <c r="C30" s="37"/>
      <c r="D30" s="38"/>
      <c r="E30" s="35"/>
      <c r="F30" s="40"/>
      <c r="G30" s="22" t="e">
        <f>VLOOKUP($F30,Daten!$A$2:$B$46,2)</f>
        <v>#N/A</v>
      </c>
      <c r="H30" s="47"/>
      <c r="I30" s="39"/>
      <c r="J30" s="39"/>
      <c r="K30" s="39"/>
      <c r="L30" s="39"/>
      <c r="M30" s="40"/>
      <c r="N30" s="67"/>
      <c r="O30" s="48"/>
    </row>
    <row r="31" spans="1:15" ht="15">
      <c r="A31" s="62" t="str">
        <f t="shared" si="0"/>
        <v>2.20.</v>
      </c>
      <c r="B31" s="60" t="e">
        <f>IF($E31="m",VLOOKUP($J31,Daten!$D$3:$E$123,2),VLOOKUP($J31,Daten!$F$3:$G$123,2))</f>
        <v>#N/A</v>
      </c>
      <c r="C31" s="37"/>
      <c r="D31" s="38"/>
      <c r="E31" s="35"/>
      <c r="F31" s="40"/>
      <c r="G31" s="22" t="e">
        <f>VLOOKUP($F31,Daten!$A$2:$B$46,2)</f>
        <v>#N/A</v>
      </c>
      <c r="H31" s="47"/>
      <c r="I31" s="39"/>
      <c r="J31" s="39"/>
      <c r="K31" s="39"/>
      <c r="L31" s="39"/>
      <c r="M31" s="40"/>
      <c r="N31" s="67"/>
      <c r="O31" s="48"/>
    </row>
    <row r="32" spans="1:15" ht="15">
      <c r="A32" s="62" t="str">
        <f t="shared" si="0"/>
        <v>2.20.</v>
      </c>
      <c r="B32" s="60" t="e">
        <f>IF($E32="m",VLOOKUP($J32,Daten!$D$3:$E$123,2),VLOOKUP($J32,Daten!$F$3:$G$123,2))</f>
        <v>#N/A</v>
      </c>
      <c r="C32" s="37"/>
      <c r="D32" s="38"/>
      <c r="E32" s="35"/>
      <c r="F32" s="40"/>
      <c r="G32" s="22" t="e">
        <f>VLOOKUP($F32,Daten!$A$2:$B$46,2)</f>
        <v>#N/A</v>
      </c>
      <c r="H32" s="47"/>
      <c r="I32" s="39"/>
      <c r="J32" s="39"/>
      <c r="K32" s="39"/>
      <c r="L32" s="39"/>
      <c r="M32" s="40"/>
      <c r="N32" s="67"/>
      <c r="O32" s="48"/>
    </row>
    <row r="33" spans="1:15" ht="15">
      <c r="A33" s="62" t="str">
        <f t="shared" si="0"/>
        <v>2.20.</v>
      </c>
      <c r="B33" s="60" t="e">
        <f>IF($E33="m",VLOOKUP($J33,Daten!$D$3:$E$123,2),VLOOKUP($J33,Daten!$F$3:$G$123,2))</f>
        <v>#N/A</v>
      </c>
      <c r="C33" s="37"/>
      <c r="D33" s="38"/>
      <c r="E33" s="35"/>
      <c r="F33" s="40"/>
      <c r="G33" s="22" t="e">
        <f>VLOOKUP($F33,Daten!$A$2:$B$46,2)</f>
        <v>#N/A</v>
      </c>
      <c r="H33" s="47"/>
      <c r="I33" s="39"/>
      <c r="J33" s="39"/>
      <c r="K33" s="39"/>
      <c r="L33" s="39"/>
      <c r="M33" s="40"/>
      <c r="N33" s="67"/>
      <c r="O33" s="48"/>
    </row>
    <row r="34" spans="1:15" ht="15">
      <c r="A34" s="62" t="str">
        <f t="shared" si="0"/>
        <v>2.20.</v>
      </c>
      <c r="B34" s="60" t="e">
        <f>IF($E34="m",VLOOKUP($J34,Daten!$D$3:$E$123,2),VLOOKUP($J34,Daten!$F$3:$G$123,2))</f>
        <v>#N/A</v>
      </c>
      <c r="C34" s="37"/>
      <c r="D34" s="38"/>
      <c r="E34" s="35"/>
      <c r="F34" s="40"/>
      <c r="G34" s="22" t="e">
        <f>VLOOKUP($F34,Daten!$A$2:$B$46,2)</f>
        <v>#N/A</v>
      </c>
      <c r="H34" s="47"/>
      <c r="I34" s="39"/>
      <c r="J34" s="39"/>
      <c r="K34" s="39"/>
      <c r="L34" s="39"/>
      <c r="M34" s="40"/>
      <c r="N34" s="67"/>
      <c r="O34" s="48"/>
    </row>
    <row r="35" spans="1:15" ht="15">
      <c r="A35" s="62" t="str">
        <f t="shared" si="0"/>
        <v>2.20.</v>
      </c>
      <c r="B35" s="60" t="e">
        <f>IF($E35="m",VLOOKUP($J35,Daten!$D$3:$E$123,2),VLOOKUP($J35,Daten!$F$3:$G$123,2))</f>
        <v>#N/A</v>
      </c>
      <c r="C35" s="37"/>
      <c r="D35" s="38"/>
      <c r="E35" s="35"/>
      <c r="F35" s="40"/>
      <c r="G35" s="22" t="e">
        <f>VLOOKUP($F35,Daten!$A$2:$B$46,2)</f>
        <v>#N/A</v>
      </c>
      <c r="H35" s="47"/>
      <c r="I35" s="39"/>
      <c r="J35" s="39"/>
      <c r="K35" s="39"/>
      <c r="L35" s="39"/>
      <c r="M35" s="40"/>
      <c r="N35" s="67"/>
      <c r="O35" s="48"/>
    </row>
    <row r="36" spans="1:15" ht="15">
      <c r="A36" s="62" t="str">
        <f t="shared" si="0"/>
        <v>2.20.</v>
      </c>
      <c r="B36" s="60" t="e">
        <f>IF($E36="m",VLOOKUP($J36,Daten!$D$3:$E$123,2),VLOOKUP($J36,Daten!$F$3:$G$123,2))</f>
        <v>#N/A</v>
      </c>
      <c r="C36" s="37"/>
      <c r="D36" s="38"/>
      <c r="E36" s="35"/>
      <c r="F36" s="40"/>
      <c r="G36" s="22" t="e">
        <f>VLOOKUP($F36,Daten!$A$2:$B$46,2)</f>
        <v>#N/A</v>
      </c>
      <c r="H36" s="47"/>
      <c r="I36" s="39"/>
      <c r="J36" s="39"/>
      <c r="K36" s="39"/>
      <c r="L36" s="39"/>
      <c r="M36" s="40"/>
      <c r="N36" s="67"/>
      <c r="O36" s="48"/>
    </row>
    <row r="37" spans="1:15" ht="15">
      <c r="A37" s="62" t="str">
        <f t="shared" si="0"/>
        <v>2.20.</v>
      </c>
      <c r="B37" s="60" t="e">
        <f>IF($E37="m",VLOOKUP($J37,Daten!$D$3:$E$123,2),VLOOKUP($J37,Daten!$F$3:$G$123,2))</f>
        <v>#N/A</v>
      </c>
      <c r="C37" s="37"/>
      <c r="D37" s="38"/>
      <c r="E37" s="35"/>
      <c r="F37" s="40"/>
      <c r="G37" s="22" t="e">
        <f>VLOOKUP($F37,Daten!$A$2:$B$46,2)</f>
        <v>#N/A</v>
      </c>
      <c r="H37" s="47"/>
      <c r="I37" s="39"/>
      <c r="J37" s="39"/>
      <c r="K37" s="39"/>
      <c r="L37" s="39"/>
      <c r="M37" s="40"/>
      <c r="N37" s="67"/>
      <c r="O37" s="48"/>
    </row>
    <row r="38" spans="1:15" ht="15">
      <c r="A38" s="62" t="str">
        <f t="shared" si="0"/>
        <v>2.20.</v>
      </c>
      <c r="B38" s="60" t="e">
        <f>IF($E38="m",VLOOKUP($J38,Daten!$D$3:$E$123,2),VLOOKUP($J38,Daten!$F$3:$G$123,2))</f>
        <v>#N/A</v>
      </c>
      <c r="C38" s="37"/>
      <c r="D38" s="38"/>
      <c r="E38" s="35"/>
      <c r="F38" s="40"/>
      <c r="G38" s="22" t="e">
        <f>VLOOKUP($F38,Daten!$A$2:$B$46,2)</f>
        <v>#N/A</v>
      </c>
      <c r="H38" s="47"/>
      <c r="I38" s="39"/>
      <c r="J38" s="39"/>
      <c r="K38" s="39"/>
      <c r="L38" s="39"/>
      <c r="M38" s="40"/>
      <c r="N38" s="67"/>
      <c r="O38" s="48"/>
    </row>
    <row r="39" spans="1:15" ht="15">
      <c r="A39" s="62" t="str">
        <f t="shared" si="0"/>
        <v>2.20.</v>
      </c>
      <c r="B39" s="60" t="e">
        <f>IF($E39="m",VLOOKUP($J39,Daten!$D$3:$E$123,2),VLOOKUP($J39,Daten!$F$3:$G$123,2))</f>
        <v>#N/A</v>
      </c>
      <c r="C39" s="37"/>
      <c r="D39" s="38"/>
      <c r="E39" s="35"/>
      <c r="F39" s="40"/>
      <c r="G39" s="22" t="e">
        <f>VLOOKUP($F39,Daten!$A$2:$B$46,2)</f>
        <v>#N/A</v>
      </c>
      <c r="H39" s="47"/>
      <c r="I39" s="39"/>
      <c r="J39" s="39"/>
      <c r="K39" s="39"/>
      <c r="L39" s="39"/>
      <c r="M39" s="40"/>
      <c r="N39" s="67"/>
      <c r="O39" s="48"/>
    </row>
    <row r="40" spans="1:15" ht="15">
      <c r="A40" s="62" t="str">
        <f t="shared" si="0"/>
        <v>2.20.</v>
      </c>
      <c r="B40" s="60" t="e">
        <f>IF($E40="m",VLOOKUP($J40,Daten!$D$3:$E$123,2),VLOOKUP($J40,Daten!$F$3:$G$123,2))</f>
        <v>#N/A</v>
      </c>
      <c r="C40" s="37"/>
      <c r="D40" s="38"/>
      <c r="E40" s="39"/>
      <c r="F40" s="40"/>
      <c r="G40" s="22" t="e">
        <f>VLOOKUP($F40,Daten!$A$2:$B$46,2)</f>
        <v>#N/A</v>
      </c>
      <c r="H40" s="47"/>
      <c r="I40" s="39"/>
      <c r="J40" s="39"/>
      <c r="K40" s="39"/>
      <c r="L40" s="39"/>
      <c r="M40" s="40"/>
      <c r="N40" s="67"/>
      <c r="O40" s="48"/>
    </row>
    <row r="41" spans="1:15" ht="15">
      <c r="A41" s="62" t="str">
        <f t="shared" si="0"/>
        <v>2.20.</v>
      </c>
      <c r="B41" s="60" t="e">
        <f>IF($E41="m",VLOOKUP($J41,Daten!$D$3:$E$123,2),VLOOKUP($J41,Daten!$F$3:$G$123,2))</f>
        <v>#N/A</v>
      </c>
      <c r="C41" s="37"/>
      <c r="D41" s="38"/>
      <c r="E41" s="39"/>
      <c r="F41" s="40"/>
      <c r="G41" s="22" t="e">
        <f>VLOOKUP($F41,Daten!$A$2:$B$46,2)</f>
        <v>#N/A</v>
      </c>
      <c r="H41" s="47"/>
      <c r="I41" s="39"/>
      <c r="J41" s="39"/>
      <c r="K41" s="39"/>
      <c r="L41" s="39"/>
      <c r="M41" s="40"/>
      <c r="N41" s="67"/>
      <c r="O41" s="48"/>
    </row>
    <row r="42" spans="1:15" ht="15">
      <c r="A42" s="62" t="str">
        <f t="shared" si="0"/>
        <v>2.20.</v>
      </c>
      <c r="B42" s="60" t="e">
        <f>IF($E42="m",VLOOKUP($J42,Daten!$D$3:$E$123,2),VLOOKUP($J42,Daten!$F$3:$G$123,2))</f>
        <v>#N/A</v>
      </c>
      <c r="C42" s="37"/>
      <c r="D42" s="38"/>
      <c r="E42" s="39"/>
      <c r="F42" s="40"/>
      <c r="G42" s="22" t="e">
        <f>VLOOKUP($F42,Daten!$A$2:$B$46,2)</f>
        <v>#N/A</v>
      </c>
      <c r="H42" s="47"/>
      <c r="I42" s="39"/>
      <c r="J42" s="39"/>
      <c r="K42" s="39"/>
      <c r="L42" s="39"/>
      <c r="M42" s="40"/>
      <c r="N42" s="67"/>
      <c r="O42" s="48"/>
    </row>
    <row r="43" spans="1:15" ht="15">
      <c r="A43" s="62" t="str">
        <f t="shared" si="0"/>
        <v>2.20.</v>
      </c>
      <c r="B43" s="60" t="e">
        <f>IF($E43="m",VLOOKUP($J43,Daten!$D$3:$E$123,2),VLOOKUP($J43,Daten!$F$3:$G$123,2))</f>
        <v>#N/A</v>
      </c>
      <c r="C43" s="37"/>
      <c r="D43" s="38"/>
      <c r="E43" s="39"/>
      <c r="F43" s="40"/>
      <c r="G43" s="22" t="e">
        <f>VLOOKUP($F43,Daten!$A$2:$B$46,2)</f>
        <v>#N/A</v>
      </c>
      <c r="H43" s="47"/>
      <c r="I43" s="39"/>
      <c r="J43" s="39"/>
      <c r="K43" s="39"/>
      <c r="L43" s="39"/>
      <c r="M43" s="40"/>
      <c r="N43" s="67"/>
      <c r="O43" s="48"/>
    </row>
    <row r="44" spans="1:15" ht="15">
      <c r="A44" s="62" t="str">
        <f t="shared" si="0"/>
        <v>2.20.</v>
      </c>
      <c r="B44" s="60" t="e">
        <f>IF($E44="m",VLOOKUP($J44,Daten!$D$3:$E$123,2),VLOOKUP($J44,Daten!$F$3:$G$123,2))</f>
        <v>#N/A</v>
      </c>
      <c r="C44" s="37"/>
      <c r="D44" s="38"/>
      <c r="E44" s="39"/>
      <c r="F44" s="40"/>
      <c r="G44" s="22" t="e">
        <f>VLOOKUP($F44,Daten!$A$2:$B$46,2)</f>
        <v>#N/A</v>
      </c>
      <c r="H44" s="47"/>
      <c r="I44" s="39"/>
      <c r="J44" s="39"/>
      <c r="K44" s="39"/>
      <c r="L44" s="39"/>
      <c r="M44" s="40"/>
      <c r="N44" s="67"/>
      <c r="O44" s="48"/>
    </row>
    <row r="45" spans="1:15" ht="15">
      <c r="A45" s="62" t="str">
        <f t="shared" si="0"/>
        <v>2.20.</v>
      </c>
      <c r="B45" s="60" t="e">
        <f>IF($E45="m",VLOOKUP($J45,Daten!$D$3:$E$123,2),VLOOKUP($J45,Daten!$F$3:$G$123,2))</f>
        <v>#N/A</v>
      </c>
      <c r="C45" s="37"/>
      <c r="D45" s="38"/>
      <c r="E45" s="39"/>
      <c r="F45" s="40"/>
      <c r="G45" s="22" t="e">
        <f>VLOOKUP($F45,Daten!$A$2:$B$46,2)</f>
        <v>#N/A</v>
      </c>
      <c r="H45" s="47"/>
      <c r="I45" s="39"/>
      <c r="J45" s="39"/>
      <c r="K45" s="39"/>
      <c r="L45" s="39"/>
      <c r="M45" s="40"/>
      <c r="N45" s="67"/>
      <c r="O45" s="48"/>
    </row>
    <row r="46" spans="1:15" ht="15">
      <c r="A46" s="62" t="str">
        <f t="shared" si="0"/>
        <v>2.20.</v>
      </c>
      <c r="B46" s="60" t="e">
        <f>IF($E46="m",VLOOKUP($J46,Daten!$D$3:$E$123,2),VLOOKUP($J46,Daten!$F$3:$G$123,2))</f>
        <v>#N/A</v>
      </c>
      <c r="C46" s="37"/>
      <c r="D46" s="38"/>
      <c r="E46" s="39"/>
      <c r="F46" s="40"/>
      <c r="G46" s="22" t="e">
        <f>VLOOKUP($F46,Daten!$A$2:$B$46,2)</f>
        <v>#N/A</v>
      </c>
      <c r="H46" s="47"/>
      <c r="I46" s="39"/>
      <c r="J46" s="39"/>
      <c r="K46" s="39"/>
      <c r="L46" s="39"/>
      <c r="M46" s="40"/>
      <c r="N46" s="67"/>
      <c r="O46" s="48"/>
    </row>
    <row r="47" spans="1:15" ht="15">
      <c r="A47" s="62" t="str">
        <f t="shared" si="0"/>
        <v>2.20.</v>
      </c>
      <c r="B47" s="60" t="e">
        <f>IF($E47="m",VLOOKUP($J47,Daten!$D$3:$E$123,2),VLOOKUP($J47,Daten!$F$3:$G$123,2))</f>
        <v>#N/A</v>
      </c>
      <c r="C47" s="37"/>
      <c r="D47" s="38"/>
      <c r="E47" s="39"/>
      <c r="F47" s="40"/>
      <c r="G47" s="22" t="e">
        <f>VLOOKUP($F47,Daten!$A$2:$B$46,2)</f>
        <v>#N/A</v>
      </c>
      <c r="H47" s="47"/>
      <c r="I47" s="39"/>
      <c r="J47" s="39"/>
      <c r="K47" s="39"/>
      <c r="L47" s="39"/>
      <c r="M47" s="40"/>
      <c r="N47" s="67"/>
      <c r="O47" s="48"/>
    </row>
    <row r="48" spans="1:15" ht="15">
      <c r="A48" s="62" t="str">
        <f t="shared" si="0"/>
        <v>2.20.</v>
      </c>
      <c r="B48" s="60" t="e">
        <f>IF($E48="m",VLOOKUP($J48,Daten!$D$3:$E$123,2),VLOOKUP($J48,Daten!$F$3:$G$123,2))</f>
        <v>#N/A</v>
      </c>
      <c r="C48" s="37"/>
      <c r="D48" s="38"/>
      <c r="E48" s="39"/>
      <c r="F48" s="40"/>
      <c r="G48" s="22" t="e">
        <f>VLOOKUP($F48,Daten!$A$2:$B$46,2)</f>
        <v>#N/A</v>
      </c>
      <c r="H48" s="47"/>
      <c r="I48" s="39"/>
      <c r="J48" s="39"/>
      <c r="K48" s="39"/>
      <c r="L48" s="39"/>
      <c r="M48" s="40"/>
      <c r="N48" s="67"/>
      <c r="O48" s="48"/>
    </row>
    <row r="49" spans="1:15" ht="15">
      <c r="A49" s="62" t="str">
        <f t="shared" si="0"/>
        <v>2.20.</v>
      </c>
      <c r="B49" s="60" t="e">
        <f>IF($E49="m",VLOOKUP($J49,Daten!$D$3:$E$123,2),VLOOKUP($J49,Daten!$F$3:$G$123,2))</f>
        <v>#N/A</v>
      </c>
      <c r="C49" s="37"/>
      <c r="D49" s="38"/>
      <c r="E49" s="39"/>
      <c r="F49" s="40"/>
      <c r="G49" s="22" t="e">
        <f>VLOOKUP($F49,Daten!$A$2:$B$46,2)</f>
        <v>#N/A</v>
      </c>
      <c r="H49" s="47"/>
      <c r="I49" s="39"/>
      <c r="J49" s="39"/>
      <c r="K49" s="39"/>
      <c r="L49" s="39"/>
      <c r="M49" s="40"/>
      <c r="N49" s="67"/>
      <c r="O49" s="48"/>
    </row>
    <row r="50" spans="1:15" ht="15">
      <c r="A50" s="62" t="str">
        <f t="shared" si="0"/>
        <v>2.20.</v>
      </c>
      <c r="B50" s="60" t="e">
        <f>IF($E50="m",VLOOKUP($J50,Daten!$D$3:$E$123,2),VLOOKUP($J50,Daten!$F$3:$G$123,2))</f>
        <v>#N/A</v>
      </c>
      <c r="C50" s="37"/>
      <c r="D50" s="38"/>
      <c r="E50" s="39"/>
      <c r="F50" s="40"/>
      <c r="G50" s="22" t="e">
        <f>VLOOKUP($F50,Daten!$A$2:$B$46,2)</f>
        <v>#N/A</v>
      </c>
      <c r="H50" s="47"/>
      <c r="I50" s="39"/>
      <c r="J50" s="39"/>
      <c r="K50" s="39"/>
      <c r="L50" s="39"/>
      <c r="M50" s="40"/>
      <c r="N50" s="67"/>
      <c r="O50" s="48"/>
    </row>
    <row r="51" spans="1:15" ht="15">
      <c r="A51" s="62" t="str">
        <f t="shared" si="0"/>
        <v>2.20.</v>
      </c>
      <c r="B51" s="60" t="e">
        <f>IF($E51="m",VLOOKUP($J51,Daten!$D$3:$E$123,2),VLOOKUP($J51,Daten!$F$3:$G$123,2))</f>
        <v>#N/A</v>
      </c>
      <c r="C51" s="37"/>
      <c r="D51" s="38"/>
      <c r="E51" s="39"/>
      <c r="F51" s="40"/>
      <c r="G51" s="22" t="e">
        <f>VLOOKUP($F51,Daten!$A$2:$B$46,2)</f>
        <v>#N/A</v>
      </c>
      <c r="H51" s="47"/>
      <c r="I51" s="39"/>
      <c r="J51" s="39"/>
      <c r="K51" s="39"/>
      <c r="L51" s="39"/>
      <c r="M51" s="40"/>
      <c r="N51" s="67"/>
      <c r="O51" s="48"/>
    </row>
    <row r="52" spans="1:15" ht="15">
      <c r="A52" s="62" t="str">
        <f t="shared" si="0"/>
        <v>2.20.</v>
      </c>
      <c r="B52" s="60" t="e">
        <f>IF($E52="m",VLOOKUP($J52,Daten!$D$3:$E$123,2),VLOOKUP($J52,Daten!$F$3:$G$123,2))</f>
        <v>#N/A</v>
      </c>
      <c r="C52" s="37"/>
      <c r="D52" s="38"/>
      <c r="E52" s="39"/>
      <c r="F52" s="40"/>
      <c r="G52" s="22" t="e">
        <f>VLOOKUP($F52,Daten!$A$2:$B$46,2)</f>
        <v>#N/A</v>
      </c>
      <c r="H52" s="47"/>
      <c r="I52" s="39"/>
      <c r="J52" s="39"/>
      <c r="K52" s="39"/>
      <c r="L52" s="39"/>
      <c r="M52" s="40"/>
      <c r="N52" s="67"/>
      <c r="O52" s="48"/>
    </row>
    <row r="53" spans="1:15" ht="15">
      <c r="A53" s="62" t="str">
        <f t="shared" si="0"/>
        <v>2.20.</v>
      </c>
      <c r="B53" s="60" t="e">
        <f>IF($E53="m",VLOOKUP($J53,Daten!$D$3:$E$123,2),VLOOKUP($J53,Daten!$F$3:$G$123,2))</f>
        <v>#N/A</v>
      </c>
      <c r="C53" s="37"/>
      <c r="D53" s="38"/>
      <c r="E53" s="39"/>
      <c r="F53" s="40"/>
      <c r="G53" s="22" t="e">
        <f>VLOOKUP($F53,Daten!$A$2:$B$46,2)</f>
        <v>#N/A</v>
      </c>
      <c r="H53" s="47"/>
      <c r="I53" s="39"/>
      <c r="J53" s="39"/>
      <c r="K53" s="39"/>
      <c r="L53" s="39"/>
      <c r="M53" s="40"/>
      <c r="N53" s="67"/>
      <c r="O53" s="48"/>
    </row>
    <row r="54" spans="1:15" ht="15">
      <c r="A54" s="62" t="str">
        <f t="shared" si="0"/>
        <v>2.20.</v>
      </c>
      <c r="B54" s="60" t="e">
        <f>IF($E54="m",VLOOKUP($J54,Daten!$D$3:$E$123,2),VLOOKUP($J54,Daten!$F$3:$G$123,2))</f>
        <v>#N/A</v>
      </c>
      <c r="C54" s="37"/>
      <c r="D54" s="38"/>
      <c r="E54" s="39"/>
      <c r="F54" s="40"/>
      <c r="G54" s="22" t="e">
        <f>VLOOKUP($F54,Daten!$A$2:$B$46,2)</f>
        <v>#N/A</v>
      </c>
      <c r="H54" s="47"/>
      <c r="I54" s="39"/>
      <c r="J54" s="39"/>
      <c r="K54" s="39"/>
      <c r="L54" s="39"/>
      <c r="M54" s="40"/>
      <c r="N54" s="67"/>
      <c r="O54" s="48"/>
    </row>
    <row r="55" spans="1:15" ht="15">
      <c r="A55" s="62" t="str">
        <f t="shared" si="0"/>
        <v>2.20.</v>
      </c>
      <c r="B55" s="60" t="e">
        <f>IF($E55="m",VLOOKUP($J55,Daten!$D$3:$E$123,2),VLOOKUP($J55,Daten!$F$3:$G$123,2))</f>
        <v>#N/A</v>
      </c>
      <c r="C55" s="37"/>
      <c r="D55" s="38"/>
      <c r="E55" s="39"/>
      <c r="F55" s="40"/>
      <c r="G55" s="22" t="e">
        <f>VLOOKUP($F55,Daten!$A$2:$B$46,2)</f>
        <v>#N/A</v>
      </c>
      <c r="H55" s="47"/>
      <c r="I55" s="39"/>
      <c r="J55" s="39"/>
      <c r="K55" s="39"/>
      <c r="L55" s="39"/>
      <c r="M55" s="40"/>
      <c r="N55" s="67"/>
      <c r="O55" s="48"/>
    </row>
    <row r="56" spans="1:15" ht="15">
      <c r="A56" s="62" t="str">
        <f t="shared" si="0"/>
        <v>2.20.</v>
      </c>
      <c r="B56" s="60" t="e">
        <f>IF($E56="m",VLOOKUP($J56,Daten!$D$3:$E$123,2),VLOOKUP($J56,Daten!$F$3:$G$123,2))</f>
        <v>#N/A</v>
      </c>
      <c r="C56" s="37"/>
      <c r="D56" s="38"/>
      <c r="E56" s="39"/>
      <c r="F56" s="40"/>
      <c r="G56" s="22" t="e">
        <f>VLOOKUP($F56,Daten!$A$2:$B$46,2)</f>
        <v>#N/A</v>
      </c>
      <c r="H56" s="47"/>
      <c r="I56" s="39"/>
      <c r="J56" s="39"/>
      <c r="K56" s="39"/>
      <c r="L56" s="39"/>
      <c r="M56" s="40"/>
      <c r="N56" s="67"/>
      <c r="O56" s="48"/>
    </row>
    <row r="57" spans="1:15" ht="15">
      <c r="A57" s="62" t="str">
        <f t="shared" si="0"/>
        <v>2.20.</v>
      </c>
      <c r="B57" s="60" t="e">
        <f>IF($E57="m",VLOOKUP($J57,Daten!$D$3:$E$123,2),VLOOKUP($J57,Daten!$F$3:$G$123,2))</f>
        <v>#N/A</v>
      </c>
      <c r="C57" s="37"/>
      <c r="D57" s="38"/>
      <c r="E57" s="39"/>
      <c r="F57" s="40"/>
      <c r="G57" s="22" t="e">
        <f>VLOOKUP($F57,Daten!$A$2:$B$46,2)</f>
        <v>#N/A</v>
      </c>
      <c r="H57" s="47"/>
      <c r="I57" s="39"/>
      <c r="J57" s="39"/>
      <c r="K57" s="39"/>
      <c r="L57" s="39"/>
      <c r="M57" s="40"/>
      <c r="N57" s="67"/>
      <c r="O57" s="48"/>
    </row>
    <row r="58" spans="1:15" ht="15">
      <c r="A58" s="62" t="str">
        <f t="shared" si="0"/>
        <v>2.20.</v>
      </c>
      <c r="B58" s="60" t="e">
        <f>IF($E58="m",VLOOKUP($J58,Daten!$D$3:$E$123,2),VLOOKUP($J58,Daten!$F$3:$G$123,2))</f>
        <v>#N/A</v>
      </c>
      <c r="C58" s="37"/>
      <c r="D58" s="38"/>
      <c r="E58" s="39"/>
      <c r="F58" s="40"/>
      <c r="G58" s="22" t="e">
        <f>VLOOKUP($F58,Daten!$A$2:$B$46,2)</f>
        <v>#N/A</v>
      </c>
      <c r="H58" s="47"/>
      <c r="I58" s="39"/>
      <c r="J58" s="39"/>
      <c r="K58" s="39"/>
      <c r="L58" s="39"/>
      <c r="M58" s="40"/>
      <c r="N58" s="67"/>
      <c r="O58" s="48"/>
    </row>
    <row r="59" spans="1:15" ht="15.75" thickBot="1">
      <c r="A59" s="63" t="str">
        <f t="shared" si="0"/>
        <v>2.20.</v>
      </c>
      <c r="B59" s="60" t="e">
        <f>IF($E59="m",VLOOKUP($J59,Daten!$D$3:$E$123,2),VLOOKUP($J59,Daten!$F$3:$G$123,2))</f>
        <v>#N/A</v>
      </c>
      <c r="C59" s="41"/>
      <c r="D59" s="42"/>
      <c r="E59" s="43"/>
      <c r="F59" s="44"/>
      <c r="G59" s="23" t="e">
        <f>VLOOKUP($F59,Daten!$A$2:$B$46,2)</f>
        <v>#N/A</v>
      </c>
      <c r="H59" s="49"/>
      <c r="I59" s="43"/>
      <c r="J59" s="43"/>
      <c r="K59" s="43"/>
      <c r="L59" s="43"/>
      <c r="M59" s="44"/>
      <c r="N59" s="70"/>
      <c r="O59" s="50"/>
    </row>
    <row r="60" spans="1:15" ht="15">
      <c r="A60" s="7"/>
      <c r="B60" s="7"/>
      <c r="C60" s="8"/>
      <c r="D60" s="8"/>
      <c r="E60" s="7"/>
      <c r="F60" s="7"/>
      <c r="G60" s="7"/>
      <c r="H60" s="7"/>
      <c r="I60" s="7"/>
      <c r="J60" s="7"/>
      <c r="K60" s="7"/>
      <c r="L60" s="7"/>
      <c r="M60" s="7"/>
      <c r="N60" s="68"/>
      <c r="O60" s="7"/>
    </row>
    <row r="61" spans="1:15" ht="15">
      <c r="A61" s="7"/>
      <c r="B61" s="7"/>
      <c r="C61" s="8"/>
      <c r="D61" s="8"/>
      <c r="E61" s="7"/>
      <c r="F61" s="7"/>
      <c r="G61" s="7"/>
      <c r="H61" s="7"/>
      <c r="I61" s="7"/>
      <c r="J61" s="7"/>
      <c r="K61" s="7"/>
      <c r="L61" s="7"/>
      <c r="M61" s="7"/>
      <c r="N61" s="68"/>
      <c r="O61" s="7"/>
    </row>
    <row r="62" spans="1:15" ht="15">
      <c r="A62" s="7"/>
      <c r="B62" s="7"/>
      <c r="C62" s="8"/>
      <c r="D62" s="8"/>
      <c r="E62" s="7"/>
      <c r="F62" s="7"/>
      <c r="G62" s="7"/>
      <c r="H62" s="7"/>
      <c r="I62" s="7"/>
      <c r="J62" s="7"/>
      <c r="K62" s="7"/>
      <c r="L62" s="7"/>
      <c r="M62" s="7"/>
      <c r="N62" s="68"/>
      <c r="O62" s="7"/>
    </row>
    <row r="63" spans="1:15" ht="15">
      <c r="A63" s="7"/>
      <c r="B63" s="7"/>
      <c r="C63" s="8"/>
      <c r="D63" s="8"/>
      <c r="E63" s="7"/>
      <c r="F63" s="7"/>
      <c r="G63" s="7"/>
      <c r="H63" s="7"/>
      <c r="I63" s="7"/>
      <c r="J63" s="7"/>
      <c r="K63" s="7"/>
      <c r="L63" s="7"/>
      <c r="M63" s="7"/>
      <c r="N63" s="68"/>
      <c r="O63" s="7"/>
    </row>
    <row r="64" spans="1:15" ht="15">
      <c r="A64" s="7"/>
      <c r="B64" s="7"/>
      <c r="C64" s="8"/>
      <c r="D64" s="8"/>
      <c r="E64" s="7"/>
      <c r="F64" s="7"/>
      <c r="G64" s="7"/>
      <c r="H64" s="7"/>
      <c r="I64" s="7"/>
      <c r="J64" s="7"/>
      <c r="K64" s="7"/>
      <c r="L64" s="7"/>
      <c r="M64" s="7"/>
      <c r="N64" s="68"/>
      <c r="O64" s="7"/>
    </row>
    <row r="65" spans="1:15" ht="15">
      <c r="A65" s="7"/>
      <c r="B65" s="7"/>
      <c r="C65" s="8"/>
      <c r="D65" s="8"/>
      <c r="E65" s="7"/>
      <c r="F65" s="7"/>
      <c r="G65" s="7"/>
      <c r="H65" s="7"/>
      <c r="I65" s="7"/>
      <c r="J65" s="7"/>
      <c r="K65" s="7"/>
      <c r="L65" s="7"/>
      <c r="M65" s="7"/>
      <c r="N65" s="68"/>
      <c r="O65" s="7"/>
    </row>
    <row r="66" spans="1:15" ht="15">
      <c r="A66" s="7"/>
      <c r="B66" s="7"/>
      <c r="C66" s="8"/>
      <c r="D66" s="8"/>
      <c r="E66" s="7"/>
      <c r="F66" s="7"/>
      <c r="G66" s="7"/>
      <c r="H66" s="7"/>
      <c r="I66" s="7"/>
      <c r="J66" s="7"/>
      <c r="K66" s="7"/>
      <c r="L66" s="7"/>
      <c r="M66" s="7"/>
      <c r="N66" s="68"/>
      <c r="O66" s="7"/>
    </row>
    <row r="67" spans="1:15" ht="15">
      <c r="A67" s="7"/>
      <c r="B67" s="7"/>
      <c r="C67" s="8"/>
      <c r="D67" s="8"/>
      <c r="E67" s="7"/>
      <c r="F67" s="7"/>
      <c r="G67" s="7"/>
      <c r="H67" s="7"/>
      <c r="I67" s="7"/>
      <c r="J67" s="7"/>
      <c r="K67" s="7"/>
      <c r="L67" s="7"/>
      <c r="M67" s="7"/>
      <c r="N67" s="68"/>
      <c r="O67" s="7"/>
    </row>
    <row r="68" spans="1:15" ht="15">
      <c r="A68" s="7"/>
      <c r="B68" s="7"/>
      <c r="C68" s="8"/>
      <c r="D68" s="8"/>
      <c r="E68" s="7"/>
      <c r="F68" s="7"/>
      <c r="G68" s="7"/>
      <c r="H68" s="7"/>
      <c r="I68" s="7"/>
      <c r="J68" s="7"/>
      <c r="K68" s="7"/>
      <c r="L68" s="7"/>
      <c r="M68" s="7"/>
      <c r="N68" s="68"/>
      <c r="O68" s="7"/>
    </row>
    <row r="69" spans="1:15" ht="15">
      <c r="A69" s="7"/>
      <c r="B69" s="7"/>
      <c r="C69" s="8"/>
      <c r="D69" s="8"/>
      <c r="E69" s="7"/>
      <c r="F69" s="7"/>
      <c r="G69" s="7"/>
      <c r="H69" s="7"/>
      <c r="I69" s="7"/>
      <c r="J69" s="7"/>
      <c r="K69" s="7"/>
      <c r="L69" s="7"/>
      <c r="M69" s="7"/>
      <c r="N69" s="68"/>
      <c r="O69" s="7"/>
    </row>
    <row r="70" spans="1:15" ht="15">
      <c r="A70" s="7"/>
      <c r="B70" s="7"/>
      <c r="C70" s="8"/>
      <c r="D70" s="8"/>
      <c r="E70" s="7"/>
      <c r="F70" s="7"/>
      <c r="G70" s="7"/>
      <c r="H70" s="7"/>
      <c r="I70" s="7"/>
      <c r="J70" s="7"/>
      <c r="K70" s="7"/>
      <c r="L70" s="7"/>
      <c r="M70" s="7"/>
      <c r="N70" s="68"/>
      <c r="O70" s="7"/>
    </row>
    <row r="71" spans="1:15" ht="15">
      <c r="A71" s="7"/>
      <c r="B71" s="7"/>
      <c r="C71" s="8"/>
      <c r="D71" s="8"/>
      <c r="E71" s="7"/>
      <c r="F71" s="7"/>
      <c r="G71" s="7"/>
      <c r="H71" s="7"/>
      <c r="I71" s="7"/>
      <c r="J71" s="7"/>
      <c r="K71" s="7"/>
      <c r="L71" s="7"/>
      <c r="M71" s="7"/>
      <c r="N71" s="68"/>
      <c r="O71" s="7"/>
    </row>
    <row r="72" spans="1:15" ht="15">
      <c r="A72" s="7"/>
      <c r="B72" s="7"/>
      <c r="C72" s="8"/>
      <c r="D72" s="8"/>
      <c r="E72" s="7"/>
      <c r="F72" s="7"/>
      <c r="G72" s="7"/>
      <c r="H72" s="7"/>
      <c r="I72" s="7"/>
      <c r="J72" s="7"/>
      <c r="K72" s="7"/>
      <c r="L72" s="7"/>
      <c r="M72" s="7"/>
      <c r="N72" s="68"/>
      <c r="O72" s="7"/>
    </row>
    <row r="73" spans="1:15" ht="15">
      <c r="A73" s="7"/>
      <c r="B73" s="7"/>
      <c r="C73" s="8"/>
      <c r="D73" s="8"/>
      <c r="E73" s="7"/>
      <c r="F73" s="7"/>
      <c r="G73" s="7"/>
      <c r="H73" s="7"/>
      <c r="I73" s="7"/>
      <c r="J73" s="7"/>
      <c r="K73" s="7"/>
      <c r="L73" s="7"/>
      <c r="M73" s="7"/>
      <c r="N73" s="68"/>
      <c r="O73" s="7"/>
    </row>
    <row r="74" spans="1:15" ht="15">
      <c r="A74" s="7"/>
      <c r="B74" s="7"/>
      <c r="C74" s="8"/>
      <c r="D74" s="8"/>
      <c r="E74" s="7"/>
      <c r="F74" s="7"/>
      <c r="G74" s="7"/>
      <c r="H74" s="7"/>
      <c r="I74" s="7"/>
      <c r="J74" s="7"/>
      <c r="K74" s="7"/>
      <c r="L74" s="7"/>
      <c r="M74" s="7"/>
      <c r="N74" s="68"/>
      <c r="O74" s="7"/>
    </row>
    <row r="75" spans="1:15" ht="15">
      <c r="A75" s="7"/>
      <c r="B75" s="7"/>
      <c r="C75" s="8"/>
      <c r="D75" s="8"/>
      <c r="E75" s="7"/>
      <c r="F75" s="7"/>
      <c r="G75" s="7"/>
      <c r="H75" s="7"/>
      <c r="I75" s="7"/>
      <c r="J75" s="7"/>
      <c r="K75" s="7"/>
      <c r="L75" s="7"/>
      <c r="M75" s="7"/>
      <c r="N75" s="68"/>
      <c r="O75" s="7"/>
    </row>
    <row r="76" spans="1:15" ht="15">
      <c r="A76" s="7"/>
      <c r="B76" s="7"/>
      <c r="C76" s="8"/>
      <c r="D76" s="8"/>
      <c r="E76" s="7"/>
      <c r="F76" s="7"/>
      <c r="G76" s="7"/>
      <c r="H76" s="7"/>
      <c r="I76" s="7"/>
      <c r="J76" s="7"/>
      <c r="K76" s="7"/>
      <c r="L76" s="7"/>
      <c r="M76" s="7"/>
      <c r="N76" s="68"/>
      <c r="O76" s="7"/>
    </row>
    <row r="77" spans="1:15" ht="15">
      <c r="A77" s="7"/>
      <c r="B77" s="7"/>
      <c r="C77" s="8"/>
      <c r="D77" s="8"/>
      <c r="E77" s="7"/>
      <c r="F77" s="7"/>
      <c r="G77" s="7"/>
      <c r="H77" s="7"/>
      <c r="I77" s="7"/>
      <c r="J77" s="7"/>
      <c r="K77" s="7"/>
      <c r="L77" s="7"/>
      <c r="M77" s="7"/>
      <c r="N77" s="68"/>
      <c r="O77" s="7"/>
    </row>
    <row r="78" spans="1:15" ht="15">
      <c r="A78" s="7"/>
      <c r="B78" s="7"/>
      <c r="C78" s="8"/>
      <c r="D78" s="8"/>
      <c r="E78" s="7"/>
      <c r="F78" s="7"/>
      <c r="G78" s="7"/>
      <c r="H78" s="7"/>
      <c r="I78" s="7"/>
      <c r="J78" s="7"/>
      <c r="K78" s="7"/>
      <c r="L78" s="7"/>
      <c r="M78" s="7"/>
      <c r="N78" s="68"/>
      <c r="O78" s="7"/>
    </row>
    <row r="79" spans="1:15" ht="15">
      <c r="A79" s="7"/>
      <c r="B79" s="7"/>
      <c r="C79" s="8"/>
      <c r="D79" s="8"/>
      <c r="E79" s="7"/>
      <c r="F79" s="7"/>
      <c r="G79" s="7"/>
      <c r="H79" s="7"/>
      <c r="I79" s="7"/>
      <c r="J79" s="7"/>
      <c r="K79" s="7"/>
      <c r="L79" s="7"/>
      <c r="M79" s="7"/>
      <c r="N79" s="68"/>
      <c r="O79" s="7"/>
    </row>
    <row r="80" spans="1:15" ht="15">
      <c r="A80" s="7"/>
      <c r="B80" s="7"/>
      <c r="C80" s="8"/>
      <c r="D80" s="8"/>
      <c r="E80" s="7"/>
      <c r="F80" s="7"/>
      <c r="G80" s="7"/>
      <c r="H80" s="7"/>
      <c r="I80" s="7"/>
      <c r="J80" s="7"/>
      <c r="K80" s="7"/>
      <c r="L80" s="7"/>
      <c r="M80" s="7"/>
      <c r="N80" s="68"/>
      <c r="O80" s="7"/>
    </row>
    <row r="81" spans="1:15" ht="15">
      <c r="A81" s="7"/>
      <c r="B81" s="7"/>
      <c r="C81" s="8"/>
      <c r="D81" s="8"/>
      <c r="E81" s="7"/>
      <c r="F81" s="7"/>
      <c r="G81" s="7"/>
      <c r="H81" s="7"/>
      <c r="I81" s="7"/>
      <c r="J81" s="7"/>
      <c r="K81" s="7"/>
      <c r="L81" s="7"/>
      <c r="M81" s="7"/>
      <c r="N81" s="68"/>
      <c r="O81" s="7"/>
    </row>
    <row r="82" spans="1:15" ht="15">
      <c r="A82" s="7"/>
      <c r="B82" s="7"/>
      <c r="C82" s="8"/>
      <c r="D82" s="8"/>
      <c r="E82" s="7"/>
      <c r="F82" s="7"/>
      <c r="G82" s="7"/>
      <c r="H82" s="7"/>
      <c r="I82" s="7"/>
      <c r="J82" s="7"/>
      <c r="K82" s="7"/>
      <c r="L82" s="7"/>
      <c r="M82" s="7"/>
      <c r="N82" s="68"/>
      <c r="O82" s="7"/>
    </row>
    <row r="83" spans="1:15" ht="15">
      <c r="A83" s="7"/>
      <c r="B83" s="7"/>
      <c r="C83" s="8"/>
      <c r="D83" s="8"/>
      <c r="E83" s="7"/>
      <c r="F83" s="7"/>
      <c r="G83" s="7"/>
      <c r="H83" s="7"/>
      <c r="I83" s="7"/>
      <c r="J83" s="7"/>
      <c r="K83" s="7"/>
      <c r="L83" s="7"/>
      <c r="M83" s="7"/>
      <c r="N83" s="68"/>
      <c r="O83" s="7"/>
    </row>
    <row r="84" spans="1:15" ht="15">
      <c r="A84" s="7"/>
      <c r="B84" s="7"/>
      <c r="C84" s="8"/>
      <c r="D84" s="8"/>
      <c r="E84" s="7"/>
      <c r="F84" s="7"/>
      <c r="G84" s="7"/>
      <c r="H84" s="7"/>
      <c r="I84" s="7"/>
      <c r="J84" s="7"/>
      <c r="K84" s="7"/>
      <c r="L84" s="7"/>
      <c r="M84" s="7"/>
      <c r="N84" s="68"/>
      <c r="O84" s="7"/>
    </row>
    <row r="85" spans="1:15" ht="15">
      <c r="A85" s="7"/>
      <c r="B85" s="7"/>
      <c r="C85" s="8"/>
      <c r="D85" s="8"/>
      <c r="E85" s="7"/>
      <c r="F85" s="7"/>
      <c r="G85" s="7"/>
      <c r="H85" s="7"/>
      <c r="I85" s="7"/>
      <c r="J85" s="7"/>
      <c r="K85" s="7"/>
      <c r="L85" s="7"/>
      <c r="M85" s="7"/>
      <c r="N85" s="68"/>
      <c r="O85" s="7"/>
    </row>
    <row r="86" spans="1:15" ht="15">
      <c r="A86" s="7"/>
      <c r="B86" s="7"/>
      <c r="C86" s="8"/>
      <c r="D86" s="8"/>
      <c r="E86" s="7"/>
      <c r="F86" s="7"/>
      <c r="G86" s="7"/>
      <c r="H86" s="7"/>
      <c r="I86" s="7"/>
      <c r="J86" s="7"/>
      <c r="K86" s="7"/>
      <c r="L86" s="7"/>
      <c r="M86" s="7"/>
      <c r="N86" s="68"/>
      <c r="O86" s="7"/>
    </row>
    <row r="87" spans="1:15" ht="15">
      <c r="A87" s="7"/>
      <c r="B87" s="7"/>
      <c r="C87" s="8"/>
      <c r="D87" s="8"/>
      <c r="E87" s="7"/>
      <c r="F87" s="7"/>
      <c r="G87" s="7"/>
      <c r="H87" s="7"/>
      <c r="I87" s="7"/>
      <c r="J87" s="7"/>
      <c r="K87" s="7"/>
      <c r="L87" s="7"/>
      <c r="M87" s="7"/>
      <c r="N87" s="68"/>
      <c r="O87" s="7"/>
    </row>
    <row r="88" spans="1:16" ht="15">
      <c r="A88" s="7"/>
      <c r="B88" s="7"/>
      <c r="C88" s="8"/>
      <c r="D88" s="8"/>
      <c r="E88" s="7"/>
      <c r="F88" s="7"/>
      <c r="G88" s="7"/>
      <c r="H88" s="7"/>
      <c r="I88" s="7"/>
      <c r="J88" s="7"/>
      <c r="K88" s="7"/>
      <c r="L88" s="7"/>
      <c r="M88" s="7"/>
      <c r="N88" s="68"/>
      <c r="O88" s="7"/>
      <c r="P88" s="9"/>
    </row>
    <row r="89" spans="1:16" ht="15">
      <c r="A89" s="7"/>
      <c r="B89" s="7"/>
      <c r="C89" s="8"/>
      <c r="D89" s="8"/>
      <c r="E89" s="7"/>
      <c r="F89" s="7"/>
      <c r="G89" s="7"/>
      <c r="H89" s="7"/>
      <c r="I89" s="7"/>
      <c r="J89" s="7"/>
      <c r="K89" s="7"/>
      <c r="L89" s="7"/>
      <c r="M89" s="7"/>
      <c r="N89" s="68"/>
      <c r="O89" s="7"/>
      <c r="P89" s="9"/>
    </row>
    <row r="90" spans="1:16" ht="15">
      <c r="A90" s="7"/>
      <c r="B90" s="7"/>
      <c r="C90" s="8"/>
      <c r="D90" s="8"/>
      <c r="E90" s="7"/>
      <c r="F90" s="7"/>
      <c r="G90" s="7"/>
      <c r="H90" s="7"/>
      <c r="I90" s="7"/>
      <c r="J90" s="7"/>
      <c r="K90" s="7"/>
      <c r="L90" s="7"/>
      <c r="M90" s="7"/>
      <c r="N90" s="68"/>
      <c r="O90" s="7"/>
      <c r="P90" s="9"/>
    </row>
    <row r="91" spans="1:16" ht="15">
      <c r="A91" s="7"/>
      <c r="B91" s="7"/>
      <c r="C91" s="8"/>
      <c r="D91" s="8"/>
      <c r="E91" s="7"/>
      <c r="F91" s="7"/>
      <c r="G91" s="7"/>
      <c r="H91" s="7"/>
      <c r="I91" s="7"/>
      <c r="J91" s="7"/>
      <c r="K91" s="7"/>
      <c r="L91" s="7"/>
      <c r="M91" s="7"/>
      <c r="N91" s="68"/>
      <c r="O91" s="7"/>
      <c r="P91" s="9"/>
    </row>
    <row r="92" spans="1:16" ht="15">
      <c r="A92" s="7"/>
      <c r="B92" s="7"/>
      <c r="C92" s="8"/>
      <c r="D92" s="8"/>
      <c r="E92" s="7"/>
      <c r="F92" s="7"/>
      <c r="G92" s="7"/>
      <c r="H92" s="7"/>
      <c r="I92" s="7"/>
      <c r="J92" s="7"/>
      <c r="K92" s="7"/>
      <c r="L92" s="7"/>
      <c r="M92" s="7"/>
      <c r="N92" s="68"/>
      <c r="O92" s="7"/>
      <c r="P92" s="9"/>
    </row>
  </sheetData>
  <sheetProtection sheet="1"/>
  <mergeCells count="1">
    <mergeCell ref="A1:O1"/>
  </mergeCells>
  <conditionalFormatting sqref="L3:L59">
    <cfRule type="containsText" priority="4" dxfId="7" operator="containsText" text="M4">
      <formula>NOT(ISERROR(SEARCH("M4",L3)))</formula>
    </cfRule>
    <cfRule type="containsText" priority="5" dxfId="6" operator="containsText" text="M3">
      <formula>NOT(ISERROR(SEARCH("M3",L3)))</formula>
    </cfRule>
    <cfRule type="containsText" priority="6" dxfId="0" operator="containsText" text="M2">
      <formula>NOT(ISERROR(SEARCH("M2",L3)))</formula>
    </cfRule>
    <cfRule type="containsText" priority="9" dxfId="156" operator="containsText" text="M1">
      <formula>NOT(ISERROR(SEARCH("M1",L3)))</formula>
    </cfRule>
  </conditionalFormatting>
  <conditionalFormatting sqref="O3:O59">
    <cfRule type="containsText" priority="8" dxfId="4" operator="containsText" text="Breitensport">
      <formula>NOT(ISERROR(SEARCH("Breitensport",O3)))</formula>
    </cfRule>
  </conditionalFormatting>
  <conditionalFormatting sqref="G1:G65536">
    <cfRule type="containsText" priority="7" dxfId="157" operator="containsText" text="nicht vergeben">
      <formula>NOT(ISERROR(SEARCH("nicht vergeben",G1)))</formula>
    </cfRule>
  </conditionalFormatting>
  <conditionalFormatting sqref="B3:B59">
    <cfRule type="containsText" priority="2" dxfId="157" operator="containsText" text="YY">
      <formula>NOT(ISERROR(SEARCH("YY",B3)))</formula>
    </cfRule>
    <cfRule type="containsText" priority="3" dxfId="157" operator="containsText" text="XX">
      <formula>NOT(ISERROR(SEARCH("XX",B3)))</formula>
    </cfRule>
  </conditionalFormatting>
  <conditionalFormatting sqref="N1:N65536">
    <cfRule type="containsText" priority="1" dxfId="0" operator="containsText" text="Ja">
      <formula>NOT(ISERROR(SEARCH("Ja",N1)))</formula>
    </cfRule>
  </conditionalFormatting>
  <printOptions/>
  <pageMargins left="0.7" right="0.7" top="0.787401575" bottom="0.7874015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P92"/>
  <sheetViews>
    <sheetView showGridLines="0" zoomScalePageLayoutView="0" workbookViewId="0" topLeftCell="A1">
      <selection activeCell="A2" sqref="A2"/>
    </sheetView>
  </sheetViews>
  <sheetFormatPr defaultColWidth="11.57421875" defaultRowHeight="15"/>
  <cols>
    <col min="1" max="1" width="6.421875" style="4" customWidth="1"/>
    <col min="2" max="2" width="4.28125" style="4" customWidth="1"/>
    <col min="3" max="4" width="15.7109375" style="5" customWidth="1"/>
    <col min="5" max="5" width="3.57421875" style="4" customWidth="1"/>
    <col min="6" max="6" width="6.421875" style="4" customWidth="1"/>
    <col min="7" max="7" width="19.28125" style="4" customWidth="1"/>
    <col min="8" max="8" width="7.140625" style="4" customWidth="1"/>
    <col min="9" max="10" width="5.7109375" style="4" customWidth="1"/>
    <col min="11" max="11" width="10.00390625" style="4" customWidth="1"/>
    <col min="12" max="12" width="5.00390625" style="4" customWidth="1"/>
    <col min="13" max="13" width="3.57421875" style="4" customWidth="1"/>
    <col min="14" max="14" width="3.57421875" style="69" hidden="1" customWidth="1"/>
    <col min="15" max="15" width="21.421875" style="4" customWidth="1"/>
    <col min="16" max="16384" width="11.57421875" style="3" customWidth="1"/>
  </cols>
  <sheetData>
    <row r="1" spans="1:15" s="6" customFormat="1" ht="27" thickBot="1">
      <c r="A1" s="206" t="s">
        <v>144</v>
      </c>
      <c r="B1" s="206"/>
      <c r="C1" s="206"/>
      <c r="D1" s="206"/>
      <c r="E1" s="206"/>
      <c r="F1" s="206"/>
      <c r="G1" s="206"/>
      <c r="H1" s="206"/>
      <c r="I1" s="206"/>
      <c r="J1" s="206"/>
      <c r="K1" s="206"/>
      <c r="L1" s="206"/>
      <c r="M1" s="206"/>
      <c r="N1" s="206"/>
      <c r="O1" s="206"/>
    </row>
    <row r="2" spans="1:15" ht="105" customHeight="1" thickBot="1">
      <c r="A2" s="24" t="s">
        <v>54</v>
      </c>
      <c r="B2" s="59" t="s">
        <v>55</v>
      </c>
      <c r="C2" s="17" t="s">
        <v>0</v>
      </c>
      <c r="D2" s="13" t="s">
        <v>1</v>
      </c>
      <c r="E2" s="10" t="s">
        <v>82</v>
      </c>
      <c r="F2" s="54" t="s">
        <v>81</v>
      </c>
      <c r="G2" s="26" t="s">
        <v>2</v>
      </c>
      <c r="H2" s="53" t="s">
        <v>77</v>
      </c>
      <c r="I2" s="52" t="s">
        <v>78</v>
      </c>
      <c r="J2" s="52" t="s">
        <v>80</v>
      </c>
      <c r="K2" s="55" t="s">
        <v>79</v>
      </c>
      <c r="L2" s="11" t="s">
        <v>56</v>
      </c>
      <c r="M2" s="12" t="s">
        <v>46</v>
      </c>
      <c r="N2" s="65" t="s">
        <v>93</v>
      </c>
      <c r="O2" s="14" t="s">
        <v>58</v>
      </c>
    </row>
    <row r="3" spans="1:15" ht="15">
      <c r="A3" s="64" t="str">
        <f>IF(O3="Breitensport","B2.21.","2.21.")</f>
        <v>2.21.</v>
      </c>
      <c r="B3" s="60" t="e">
        <f>IF($E3="m",VLOOKUP($J3,Daten!$H$3:$I$123,2),VLOOKUP($J3,Daten!$J$3:$K$123,2))</f>
        <v>#N/A</v>
      </c>
      <c r="C3" s="33"/>
      <c r="D3" s="34"/>
      <c r="E3" s="35"/>
      <c r="F3" s="36"/>
      <c r="G3" s="21" t="e">
        <f>VLOOKUP($F3,Daten!$A$2:$B$46,2)</f>
        <v>#N/A</v>
      </c>
      <c r="H3" s="45"/>
      <c r="I3" s="35"/>
      <c r="J3" s="35"/>
      <c r="K3" s="35"/>
      <c r="L3" s="35"/>
      <c r="M3" s="36"/>
      <c r="N3" s="66"/>
      <c r="O3" s="46"/>
    </row>
    <row r="4" spans="1:15" ht="15">
      <c r="A4" s="64" t="str">
        <f aca="true" t="shared" si="0" ref="A4:A59">IF(O4="Breitensport","B2.21.","2.21.")</f>
        <v>2.21.</v>
      </c>
      <c r="B4" s="60" t="e">
        <f>IF($E4="m",VLOOKUP($J4,Daten!$H$3:$I$123,2),VLOOKUP($J4,Daten!$J$3:$K$123,2))</f>
        <v>#N/A</v>
      </c>
      <c r="C4" s="37"/>
      <c r="D4" s="38"/>
      <c r="E4" s="39"/>
      <c r="F4" s="40"/>
      <c r="G4" s="22" t="e">
        <f>VLOOKUP($F4,Daten!$A$2:$B$46,2)</f>
        <v>#N/A</v>
      </c>
      <c r="H4" s="47"/>
      <c r="I4" s="39"/>
      <c r="J4" s="39"/>
      <c r="K4" s="39"/>
      <c r="L4" s="39"/>
      <c r="M4" s="40"/>
      <c r="N4" s="67"/>
      <c r="O4" s="48"/>
    </row>
    <row r="5" spans="1:15" ht="15">
      <c r="A5" s="64" t="str">
        <f t="shared" si="0"/>
        <v>2.21.</v>
      </c>
      <c r="B5" s="60" t="e">
        <f>IF($E5="m",VLOOKUP($J5,Daten!$H$3:$I$123,2),VLOOKUP($J5,Daten!$J$3:$K$123,2))</f>
        <v>#N/A</v>
      </c>
      <c r="C5" s="37"/>
      <c r="D5" s="38"/>
      <c r="E5" s="39"/>
      <c r="F5" s="40"/>
      <c r="G5" s="22" t="e">
        <f>VLOOKUP($F5,Daten!$A$2:$B$46,2)</f>
        <v>#N/A</v>
      </c>
      <c r="H5" s="47"/>
      <c r="I5" s="39"/>
      <c r="J5" s="39"/>
      <c r="K5" s="39"/>
      <c r="L5" s="39"/>
      <c r="M5" s="40"/>
      <c r="N5" s="67"/>
      <c r="O5" s="48"/>
    </row>
    <row r="6" spans="1:15" ht="15">
      <c r="A6" s="64" t="str">
        <f t="shared" si="0"/>
        <v>2.21.</v>
      </c>
      <c r="B6" s="60" t="e">
        <f>IF($E6="m",VLOOKUP($J6,Daten!$H$3:$I$123,2),VLOOKUP($J6,Daten!$J$3:$K$123,2))</f>
        <v>#N/A</v>
      </c>
      <c r="C6" s="37"/>
      <c r="D6" s="38"/>
      <c r="E6" s="39"/>
      <c r="F6" s="40"/>
      <c r="G6" s="22" t="e">
        <f>VLOOKUP($F6,Daten!$A$2:$B$46,2)</f>
        <v>#N/A</v>
      </c>
      <c r="H6" s="47"/>
      <c r="I6" s="39"/>
      <c r="J6" s="39"/>
      <c r="K6" s="39"/>
      <c r="L6" s="39"/>
      <c r="M6" s="40"/>
      <c r="N6" s="67"/>
      <c r="O6" s="48"/>
    </row>
    <row r="7" spans="1:15" ht="15">
      <c r="A7" s="64" t="str">
        <f t="shared" si="0"/>
        <v>2.21.</v>
      </c>
      <c r="B7" s="60" t="e">
        <f>IF($E7="m",VLOOKUP($J7,Daten!$H$3:$I$123,2),VLOOKUP($J7,Daten!$J$3:$K$123,2))</f>
        <v>#N/A</v>
      </c>
      <c r="C7" s="37"/>
      <c r="D7" s="38"/>
      <c r="E7" s="39"/>
      <c r="F7" s="40"/>
      <c r="G7" s="22" t="e">
        <f>VLOOKUP($F7,Daten!$A$2:$B$46,2)</f>
        <v>#N/A</v>
      </c>
      <c r="H7" s="47"/>
      <c r="I7" s="39"/>
      <c r="J7" s="39"/>
      <c r="K7" s="39"/>
      <c r="L7" s="39"/>
      <c r="M7" s="40"/>
      <c r="N7" s="67"/>
      <c r="O7" s="48"/>
    </row>
    <row r="8" spans="1:15" ht="15">
      <c r="A8" s="64" t="str">
        <f t="shared" si="0"/>
        <v>2.21.</v>
      </c>
      <c r="B8" s="60" t="e">
        <f>IF($E8="m",VLOOKUP($J8,Daten!$H$3:$I$123,2),VLOOKUP($J8,Daten!$J$3:$K$123,2))</f>
        <v>#N/A</v>
      </c>
      <c r="C8" s="37"/>
      <c r="D8" s="38"/>
      <c r="E8" s="39"/>
      <c r="F8" s="40"/>
      <c r="G8" s="22" t="e">
        <f>VLOOKUP($F8,Daten!$A$2:$B$46,2)</f>
        <v>#N/A</v>
      </c>
      <c r="H8" s="47"/>
      <c r="I8" s="39"/>
      <c r="J8" s="39"/>
      <c r="K8" s="39"/>
      <c r="L8" s="39"/>
      <c r="M8" s="40"/>
      <c r="N8" s="67"/>
      <c r="O8" s="48"/>
    </row>
    <row r="9" spans="1:15" ht="15">
      <c r="A9" s="64" t="str">
        <f t="shared" si="0"/>
        <v>2.21.</v>
      </c>
      <c r="B9" s="60" t="e">
        <f>IF($E9="m",VLOOKUP($J9,Daten!$H$3:$I$123,2),VLOOKUP($J9,Daten!$J$3:$K$123,2))</f>
        <v>#N/A</v>
      </c>
      <c r="C9" s="37"/>
      <c r="D9" s="38"/>
      <c r="E9" s="39"/>
      <c r="F9" s="40"/>
      <c r="G9" s="22" t="e">
        <f>VLOOKUP($F9,Daten!$A$2:$B$46,2)</f>
        <v>#N/A</v>
      </c>
      <c r="H9" s="47"/>
      <c r="I9" s="39"/>
      <c r="J9" s="39"/>
      <c r="K9" s="39"/>
      <c r="L9" s="39"/>
      <c r="M9" s="40"/>
      <c r="N9" s="67"/>
      <c r="O9" s="48"/>
    </row>
    <row r="10" spans="1:15" ht="15">
      <c r="A10" s="64" t="str">
        <f t="shared" si="0"/>
        <v>2.21.</v>
      </c>
      <c r="B10" s="60" t="e">
        <f>IF($E10="m",VLOOKUP($J10,Daten!$H$3:$I$123,2),VLOOKUP($J10,Daten!$J$3:$K$123,2))</f>
        <v>#N/A</v>
      </c>
      <c r="C10" s="37"/>
      <c r="D10" s="38"/>
      <c r="E10" s="39"/>
      <c r="F10" s="40"/>
      <c r="G10" s="22" t="e">
        <f>VLOOKUP($F10,Daten!$A$2:$B$46,2)</f>
        <v>#N/A</v>
      </c>
      <c r="H10" s="47"/>
      <c r="I10" s="39"/>
      <c r="J10" s="39"/>
      <c r="K10" s="39"/>
      <c r="L10" s="39"/>
      <c r="M10" s="40"/>
      <c r="N10" s="67"/>
      <c r="O10" s="48"/>
    </row>
    <row r="11" spans="1:15" ht="15">
      <c r="A11" s="64" t="str">
        <f t="shared" si="0"/>
        <v>2.21.</v>
      </c>
      <c r="B11" s="60" t="e">
        <f>IF($E11="m",VLOOKUP($J11,Daten!$H$3:$I$123,2),VLOOKUP($J11,Daten!$J$3:$K$123,2))</f>
        <v>#N/A</v>
      </c>
      <c r="C11" s="37"/>
      <c r="D11" s="38"/>
      <c r="E11" s="39"/>
      <c r="F11" s="40"/>
      <c r="G11" s="22" t="e">
        <f>VLOOKUP($F11,Daten!$A$2:$B$46,2)</f>
        <v>#N/A</v>
      </c>
      <c r="H11" s="47"/>
      <c r="I11" s="39"/>
      <c r="J11" s="39"/>
      <c r="K11" s="39"/>
      <c r="L11" s="39"/>
      <c r="M11" s="40"/>
      <c r="N11" s="67"/>
      <c r="O11" s="48"/>
    </row>
    <row r="12" spans="1:15" ht="15">
      <c r="A12" s="64" t="str">
        <f t="shared" si="0"/>
        <v>2.21.</v>
      </c>
      <c r="B12" s="60" t="e">
        <f>IF($E12="m",VLOOKUP($J12,Daten!$H$3:$I$123,2),VLOOKUP($J12,Daten!$J$3:$K$123,2))</f>
        <v>#N/A</v>
      </c>
      <c r="C12" s="37"/>
      <c r="D12" s="38"/>
      <c r="E12" s="39"/>
      <c r="F12" s="40"/>
      <c r="G12" s="22" t="e">
        <f>VLOOKUP($F12,Daten!$A$2:$B$46,2)</f>
        <v>#N/A</v>
      </c>
      <c r="H12" s="47"/>
      <c r="I12" s="39"/>
      <c r="J12" s="39"/>
      <c r="K12" s="39"/>
      <c r="L12" s="39"/>
      <c r="M12" s="40"/>
      <c r="N12" s="67"/>
      <c r="O12" s="48"/>
    </row>
    <row r="13" spans="1:15" ht="15">
      <c r="A13" s="64" t="str">
        <f t="shared" si="0"/>
        <v>2.21.</v>
      </c>
      <c r="B13" s="60" t="e">
        <f>IF($E13="m",VLOOKUP($J13,Daten!$H$3:$I$123,2),VLOOKUP($J13,Daten!$J$3:$K$123,2))</f>
        <v>#N/A</v>
      </c>
      <c r="C13" s="37"/>
      <c r="D13" s="38"/>
      <c r="E13" s="39"/>
      <c r="F13" s="40"/>
      <c r="G13" s="22" t="e">
        <f>VLOOKUP($F13,Daten!$A$2:$B$46,2)</f>
        <v>#N/A</v>
      </c>
      <c r="H13" s="47"/>
      <c r="I13" s="39"/>
      <c r="J13" s="39"/>
      <c r="K13" s="39"/>
      <c r="L13" s="39"/>
      <c r="M13" s="40"/>
      <c r="N13" s="67"/>
      <c r="O13" s="48"/>
    </row>
    <row r="14" spans="1:15" ht="15">
      <c r="A14" s="64" t="str">
        <f t="shared" si="0"/>
        <v>2.21.</v>
      </c>
      <c r="B14" s="60" t="e">
        <f>IF($E14="m",VLOOKUP($J14,Daten!$H$3:$I$123,2),VLOOKUP($J14,Daten!$J$3:$K$123,2))</f>
        <v>#N/A</v>
      </c>
      <c r="C14" s="37"/>
      <c r="D14" s="38"/>
      <c r="E14" s="39"/>
      <c r="F14" s="40"/>
      <c r="G14" s="22" t="e">
        <f>VLOOKUP($F14,Daten!$A$2:$B$46,2)</f>
        <v>#N/A</v>
      </c>
      <c r="H14" s="47"/>
      <c r="I14" s="39"/>
      <c r="J14" s="39"/>
      <c r="K14" s="39"/>
      <c r="L14" s="39"/>
      <c r="M14" s="40"/>
      <c r="N14" s="67"/>
      <c r="O14" s="48"/>
    </row>
    <row r="15" spans="1:15" ht="15">
      <c r="A15" s="64" t="str">
        <f t="shared" si="0"/>
        <v>2.21.</v>
      </c>
      <c r="B15" s="60" t="e">
        <f>IF($E15="m",VLOOKUP($J15,Daten!$H$3:$I$123,2),VLOOKUP($J15,Daten!$J$3:$K$123,2))</f>
        <v>#N/A</v>
      </c>
      <c r="C15" s="37"/>
      <c r="D15" s="38"/>
      <c r="E15" s="39"/>
      <c r="F15" s="40"/>
      <c r="G15" s="22" t="e">
        <f>VLOOKUP($F15,Daten!$A$2:$B$46,2)</f>
        <v>#N/A</v>
      </c>
      <c r="H15" s="47"/>
      <c r="I15" s="39"/>
      <c r="J15" s="39"/>
      <c r="K15" s="39"/>
      <c r="L15" s="39"/>
      <c r="M15" s="40"/>
      <c r="N15" s="67"/>
      <c r="O15" s="48"/>
    </row>
    <row r="16" spans="1:15" ht="15">
      <c r="A16" s="64" t="str">
        <f t="shared" si="0"/>
        <v>2.21.</v>
      </c>
      <c r="B16" s="60" t="e">
        <f>IF($E16="m",VLOOKUP($J16,Daten!$H$3:$I$123,2),VLOOKUP($J16,Daten!$J$3:$K$123,2))</f>
        <v>#N/A</v>
      </c>
      <c r="C16" s="37"/>
      <c r="D16" s="38"/>
      <c r="E16" s="39"/>
      <c r="F16" s="40"/>
      <c r="G16" s="22" t="e">
        <f>VLOOKUP($F16,Daten!$A$2:$B$46,2)</f>
        <v>#N/A</v>
      </c>
      <c r="H16" s="47"/>
      <c r="I16" s="39"/>
      <c r="J16" s="39"/>
      <c r="K16" s="39"/>
      <c r="L16" s="39"/>
      <c r="M16" s="40"/>
      <c r="N16" s="67"/>
      <c r="O16" s="48"/>
    </row>
    <row r="17" spans="1:15" ht="15">
      <c r="A17" s="64" t="str">
        <f t="shared" si="0"/>
        <v>2.21.</v>
      </c>
      <c r="B17" s="60" t="e">
        <f>IF($E17="m",VLOOKUP($J17,Daten!$H$3:$I$123,2),VLOOKUP($J17,Daten!$J$3:$K$123,2))</f>
        <v>#N/A</v>
      </c>
      <c r="C17" s="37"/>
      <c r="D17" s="38"/>
      <c r="E17" s="39"/>
      <c r="F17" s="40"/>
      <c r="G17" s="22" t="e">
        <f>VLOOKUP($F17,Daten!$A$2:$B$46,2)</f>
        <v>#N/A</v>
      </c>
      <c r="H17" s="47"/>
      <c r="I17" s="39"/>
      <c r="J17" s="39"/>
      <c r="K17" s="39"/>
      <c r="L17" s="39"/>
      <c r="M17" s="40"/>
      <c r="N17" s="67"/>
      <c r="O17" s="48"/>
    </row>
    <row r="18" spans="1:15" ht="15">
      <c r="A18" s="64" t="str">
        <f t="shared" si="0"/>
        <v>2.21.</v>
      </c>
      <c r="B18" s="60" t="e">
        <f>IF($E18="m",VLOOKUP($J18,Daten!$H$3:$I$123,2),VLOOKUP($J18,Daten!$J$3:$K$123,2))</f>
        <v>#N/A</v>
      </c>
      <c r="C18" s="37"/>
      <c r="D18" s="38"/>
      <c r="E18" s="39"/>
      <c r="F18" s="40"/>
      <c r="G18" s="22" t="e">
        <f>VLOOKUP($F18,Daten!$A$2:$B$46,2)</f>
        <v>#N/A</v>
      </c>
      <c r="H18" s="47"/>
      <c r="I18" s="39"/>
      <c r="J18" s="39"/>
      <c r="K18" s="39"/>
      <c r="L18" s="39"/>
      <c r="M18" s="40"/>
      <c r="N18" s="67"/>
      <c r="O18" s="48"/>
    </row>
    <row r="19" spans="1:15" ht="15">
      <c r="A19" s="64" t="str">
        <f t="shared" si="0"/>
        <v>2.21.</v>
      </c>
      <c r="B19" s="60" t="e">
        <f>IF($E19="m",VLOOKUP($J19,Daten!$H$3:$I$123,2),VLOOKUP($J19,Daten!$J$3:$K$123,2))</f>
        <v>#N/A</v>
      </c>
      <c r="C19" s="37"/>
      <c r="D19" s="38"/>
      <c r="E19" s="39"/>
      <c r="F19" s="40"/>
      <c r="G19" s="22" t="e">
        <f>VLOOKUP($F19,Daten!$A$2:$B$46,2)</f>
        <v>#N/A</v>
      </c>
      <c r="H19" s="47"/>
      <c r="I19" s="39"/>
      <c r="J19" s="39"/>
      <c r="K19" s="39"/>
      <c r="L19" s="39"/>
      <c r="M19" s="40"/>
      <c r="N19" s="67"/>
      <c r="O19" s="48"/>
    </row>
    <row r="20" spans="1:15" ht="15">
      <c r="A20" s="64" t="str">
        <f t="shared" si="0"/>
        <v>2.21.</v>
      </c>
      <c r="B20" s="60" t="e">
        <f>IF($E20="m",VLOOKUP($J20,Daten!$H$3:$I$123,2),VLOOKUP($J20,Daten!$J$3:$K$123,2))</f>
        <v>#N/A</v>
      </c>
      <c r="C20" s="37"/>
      <c r="D20" s="38"/>
      <c r="E20" s="39"/>
      <c r="F20" s="40"/>
      <c r="G20" s="22" t="e">
        <f>VLOOKUP($F20,Daten!$A$2:$B$46,2)</f>
        <v>#N/A</v>
      </c>
      <c r="H20" s="47"/>
      <c r="I20" s="39"/>
      <c r="J20" s="39"/>
      <c r="K20" s="39"/>
      <c r="L20" s="39"/>
      <c r="M20" s="40"/>
      <c r="N20" s="67"/>
      <c r="O20" s="48"/>
    </row>
    <row r="21" spans="1:15" ht="15">
      <c r="A21" s="64" t="str">
        <f t="shared" si="0"/>
        <v>2.21.</v>
      </c>
      <c r="B21" s="60" t="e">
        <f>IF($E21="m",VLOOKUP($J21,Daten!$H$3:$I$123,2),VLOOKUP($J21,Daten!$J$3:$K$123,2))</f>
        <v>#N/A</v>
      </c>
      <c r="C21" s="37"/>
      <c r="D21" s="38"/>
      <c r="E21" s="39"/>
      <c r="F21" s="40"/>
      <c r="G21" s="22" t="e">
        <f>VLOOKUP($F21,Daten!$A$2:$B$46,2)</f>
        <v>#N/A</v>
      </c>
      <c r="H21" s="47"/>
      <c r="I21" s="39"/>
      <c r="J21" s="39"/>
      <c r="K21" s="39"/>
      <c r="L21" s="39"/>
      <c r="M21" s="40"/>
      <c r="N21" s="67"/>
      <c r="O21" s="48"/>
    </row>
    <row r="22" spans="1:15" ht="15">
      <c r="A22" s="64" t="str">
        <f t="shared" si="0"/>
        <v>2.21.</v>
      </c>
      <c r="B22" s="60" t="e">
        <f>IF($E22="m",VLOOKUP($J22,Daten!$H$3:$I$123,2),VLOOKUP($J22,Daten!$J$3:$K$123,2))</f>
        <v>#N/A</v>
      </c>
      <c r="C22" s="37"/>
      <c r="D22" s="38"/>
      <c r="E22" s="39"/>
      <c r="F22" s="40"/>
      <c r="G22" s="22" t="e">
        <f>VLOOKUP($F22,Daten!$A$2:$B$46,2)</f>
        <v>#N/A</v>
      </c>
      <c r="H22" s="47"/>
      <c r="I22" s="39"/>
      <c r="J22" s="39"/>
      <c r="K22" s="39"/>
      <c r="L22" s="39"/>
      <c r="M22" s="40"/>
      <c r="N22" s="67"/>
      <c r="O22" s="48"/>
    </row>
    <row r="23" spans="1:15" ht="15">
      <c r="A23" s="64" t="str">
        <f t="shared" si="0"/>
        <v>2.21.</v>
      </c>
      <c r="B23" s="60" t="e">
        <f>IF($E23="m",VLOOKUP($J23,Daten!$H$3:$I$123,2),VLOOKUP($J23,Daten!$J$3:$K$123,2))</f>
        <v>#N/A</v>
      </c>
      <c r="C23" s="37"/>
      <c r="D23" s="38"/>
      <c r="E23" s="39"/>
      <c r="F23" s="40"/>
      <c r="G23" s="22" t="e">
        <f>VLOOKUP($F23,Daten!$A$2:$B$46,2)</f>
        <v>#N/A</v>
      </c>
      <c r="H23" s="47"/>
      <c r="I23" s="39"/>
      <c r="J23" s="39"/>
      <c r="K23" s="39"/>
      <c r="L23" s="39"/>
      <c r="M23" s="40"/>
      <c r="N23" s="67"/>
      <c r="O23" s="48"/>
    </row>
    <row r="24" spans="1:15" ht="15">
      <c r="A24" s="64" t="str">
        <f t="shared" si="0"/>
        <v>2.21.</v>
      </c>
      <c r="B24" s="60" t="e">
        <f>IF($E24="m",VLOOKUP($J24,Daten!$H$3:$I$123,2),VLOOKUP($J24,Daten!$J$3:$K$123,2))</f>
        <v>#N/A</v>
      </c>
      <c r="C24" s="37"/>
      <c r="D24" s="38"/>
      <c r="E24" s="39"/>
      <c r="F24" s="40"/>
      <c r="G24" s="22" t="e">
        <f>VLOOKUP($F24,Daten!$A$2:$B$46,2)</f>
        <v>#N/A</v>
      </c>
      <c r="H24" s="47"/>
      <c r="I24" s="39"/>
      <c r="J24" s="39"/>
      <c r="K24" s="39"/>
      <c r="L24" s="39"/>
      <c r="M24" s="40"/>
      <c r="N24" s="67"/>
      <c r="O24" s="48"/>
    </row>
    <row r="25" spans="1:15" ht="15">
      <c r="A25" s="64" t="str">
        <f t="shared" si="0"/>
        <v>2.21.</v>
      </c>
      <c r="B25" s="60" t="e">
        <f>IF($E25="m",VLOOKUP($J25,Daten!$H$3:$I$123,2),VLOOKUP($J25,Daten!$J$3:$K$123,2))</f>
        <v>#N/A</v>
      </c>
      <c r="C25" s="37"/>
      <c r="D25" s="38"/>
      <c r="E25" s="39"/>
      <c r="F25" s="40"/>
      <c r="G25" s="22" t="e">
        <f>VLOOKUP($F25,Daten!$A$2:$B$46,2)</f>
        <v>#N/A</v>
      </c>
      <c r="H25" s="47"/>
      <c r="I25" s="39"/>
      <c r="J25" s="39"/>
      <c r="K25" s="39"/>
      <c r="L25" s="39"/>
      <c r="M25" s="40"/>
      <c r="N25" s="67"/>
      <c r="O25" s="48"/>
    </row>
    <row r="26" spans="1:15" ht="15">
      <c r="A26" s="64" t="str">
        <f t="shared" si="0"/>
        <v>2.21.</v>
      </c>
      <c r="B26" s="60" t="e">
        <f>IF($E26="m",VLOOKUP($J26,Daten!$H$3:$I$123,2),VLOOKUP($J26,Daten!$J$3:$K$123,2))</f>
        <v>#N/A</v>
      </c>
      <c r="C26" s="37"/>
      <c r="D26" s="38"/>
      <c r="E26" s="39"/>
      <c r="F26" s="40"/>
      <c r="G26" s="22" t="e">
        <f>VLOOKUP($F26,Daten!$A$2:$B$46,2)</f>
        <v>#N/A</v>
      </c>
      <c r="H26" s="47"/>
      <c r="I26" s="39"/>
      <c r="J26" s="39"/>
      <c r="K26" s="39"/>
      <c r="L26" s="39"/>
      <c r="M26" s="40"/>
      <c r="N26" s="67"/>
      <c r="O26" s="48"/>
    </row>
    <row r="27" spans="1:15" ht="15">
      <c r="A27" s="64" t="str">
        <f t="shared" si="0"/>
        <v>2.21.</v>
      </c>
      <c r="B27" s="60" t="e">
        <f>IF($E27="m",VLOOKUP($J27,Daten!$H$3:$I$123,2),VLOOKUP($J27,Daten!$J$3:$K$123,2))</f>
        <v>#N/A</v>
      </c>
      <c r="C27" s="37"/>
      <c r="D27" s="38"/>
      <c r="E27" s="39"/>
      <c r="F27" s="40"/>
      <c r="G27" s="22" t="e">
        <f>VLOOKUP($F27,Daten!$A$2:$B$46,2)</f>
        <v>#N/A</v>
      </c>
      <c r="H27" s="47"/>
      <c r="I27" s="39"/>
      <c r="J27" s="39"/>
      <c r="K27" s="39"/>
      <c r="L27" s="39"/>
      <c r="M27" s="40"/>
      <c r="N27" s="67"/>
      <c r="O27" s="48"/>
    </row>
    <row r="28" spans="1:15" ht="15">
      <c r="A28" s="64" t="str">
        <f t="shared" si="0"/>
        <v>2.21.</v>
      </c>
      <c r="B28" s="60" t="e">
        <f>IF($E28="m",VLOOKUP($J28,Daten!$H$3:$I$123,2),VLOOKUP($J28,Daten!$J$3:$K$123,2))</f>
        <v>#N/A</v>
      </c>
      <c r="C28" s="37"/>
      <c r="D28" s="38"/>
      <c r="E28" s="39"/>
      <c r="F28" s="40"/>
      <c r="G28" s="22" t="e">
        <f>VLOOKUP($F28,Daten!$A$2:$B$46,2)</f>
        <v>#N/A</v>
      </c>
      <c r="H28" s="47"/>
      <c r="I28" s="39"/>
      <c r="J28" s="39"/>
      <c r="K28" s="39"/>
      <c r="L28" s="39"/>
      <c r="M28" s="40"/>
      <c r="N28" s="67"/>
      <c r="O28" s="48"/>
    </row>
    <row r="29" spans="1:15" ht="15">
      <c r="A29" s="64" t="str">
        <f t="shared" si="0"/>
        <v>2.21.</v>
      </c>
      <c r="B29" s="60" t="e">
        <f>IF($E29="m",VLOOKUP($J29,Daten!$H$3:$I$123,2),VLOOKUP($J29,Daten!$J$3:$K$123,2))</f>
        <v>#N/A</v>
      </c>
      <c r="C29" s="37"/>
      <c r="D29" s="38"/>
      <c r="E29" s="39"/>
      <c r="F29" s="40"/>
      <c r="G29" s="22" t="e">
        <f>VLOOKUP($F29,Daten!$A$2:$B$46,2)</f>
        <v>#N/A</v>
      </c>
      <c r="H29" s="47"/>
      <c r="I29" s="39"/>
      <c r="J29" s="39"/>
      <c r="K29" s="39"/>
      <c r="L29" s="39"/>
      <c r="M29" s="40"/>
      <c r="N29" s="67"/>
      <c r="O29" s="48"/>
    </row>
    <row r="30" spans="1:15" ht="15">
      <c r="A30" s="64" t="str">
        <f t="shared" si="0"/>
        <v>2.21.</v>
      </c>
      <c r="B30" s="60" t="e">
        <f>IF($E30="m",VLOOKUP($J30,Daten!$H$3:$I$123,2),VLOOKUP($J30,Daten!$J$3:$K$123,2))</f>
        <v>#N/A</v>
      </c>
      <c r="C30" s="37"/>
      <c r="D30" s="38"/>
      <c r="E30" s="39"/>
      <c r="F30" s="40"/>
      <c r="G30" s="22" t="e">
        <f>VLOOKUP($F30,Daten!$A$2:$B$46,2)</f>
        <v>#N/A</v>
      </c>
      <c r="H30" s="47"/>
      <c r="I30" s="39"/>
      <c r="J30" s="39"/>
      <c r="K30" s="39"/>
      <c r="L30" s="39"/>
      <c r="M30" s="40"/>
      <c r="N30" s="67"/>
      <c r="O30" s="48"/>
    </row>
    <row r="31" spans="1:15" ht="15">
      <c r="A31" s="64" t="str">
        <f t="shared" si="0"/>
        <v>2.21.</v>
      </c>
      <c r="B31" s="60" t="e">
        <f>IF($E31="m",VLOOKUP($J31,Daten!$H$3:$I$123,2),VLOOKUP($J31,Daten!$J$3:$K$123,2))</f>
        <v>#N/A</v>
      </c>
      <c r="C31" s="37"/>
      <c r="D31" s="38"/>
      <c r="E31" s="39"/>
      <c r="F31" s="40"/>
      <c r="G31" s="22" t="e">
        <f>VLOOKUP($F31,Daten!$A$2:$B$46,2)</f>
        <v>#N/A</v>
      </c>
      <c r="H31" s="47"/>
      <c r="I31" s="39"/>
      <c r="J31" s="39"/>
      <c r="K31" s="39"/>
      <c r="L31" s="39"/>
      <c r="M31" s="40"/>
      <c r="N31" s="67"/>
      <c r="O31" s="48"/>
    </row>
    <row r="32" spans="1:15" ht="15">
      <c r="A32" s="64" t="str">
        <f t="shared" si="0"/>
        <v>2.21.</v>
      </c>
      <c r="B32" s="60" t="e">
        <f>IF($E32="m",VLOOKUP($J32,Daten!$H$3:$I$123,2),VLOOKUP($J32,Daten!$J$3:$K$123,2))</f>
        <v>#N/A</v>
      </c>
      <c r="C32" s="37"/>
      <c r="D32" s="38"/>
      <c r="E32" s="39"/>
      <c r="F32" s="40"/>
      <c r="G32" s="22" t="e">
        <f>VLOOKUP($F32,Daten!$A$2:$B$46,2)</f>
        <v>#N/A</v>
      </c>
      <c r="H32" s="47"/>
      <c r="I32" s="39"/>
      <c r="J32" s="39"/>
      <c r="K32" s="39"/>
      <c r="L32" s="39"/>
      <c r="M32" s="40"/>
      <c r="N32" s="67"/>
      <c r="O32" s="48"/>
    </row>
    <row r="33" spans="1:15" ht="15">
      <c r="A33" s="64" t="str">
        <f t="shared" si="0"/>
        <v>2.21.</v>
      </c>
      <c r="B33" s="60" t="e">
        <f>IF($E33="m",VLOOKUP($J33,Daten!$H$3:$I$123,2),VLOOKUP($J33,Daten!$J$3:$K$123,2))</f>
        <v>#N/A</v>
      </c>
      <c r="C33" s="37"/>
      <c r="D33" s="38"/>
      <c r="E33" s="39"/>
      <c r="F33" s="40"/>
      <c r="G33" s="22" t="e">
        <f>VLOOKUP($F33,Daten!$A$2:$B$46,2)</f>
        <v>#N/A</v>
      </c>
      <c r="H33" s="47"/>
      <c r="I33" s="39"/>
      <c r="J33" s="39"/>
      <c r="K33" s="39"/>
      <c r="L33" s="39"/>
      <c r="M33" s="40"/>
      <c r="N33" s="67"/>
      <c r="O33" s="48"/>
    </row>
    <row r="34" spans="1:15" ht="15">
      <c r="A34" s="64" t="str">
        <f t="shared" si="0"/>
        <v>2.21.</v>
      </c>
      <c r="B34" s="60" t="e">
        <f>IF($E34="m",VLOOKUP($J34,Daten!$H$3:$I$123,2),VLOOKUP($J34,Daten!$J$3:$K$123,2))</f>
        <v>#N/A</v>
      </c>
      <c r="C34" s="37"/>
      <c r="D34" s="38"/>
      <c r="E34" s="39"/>
      <c r="F34" s="40"/>
      <c r="G34" s="22" t="e">
        <f>VLOOKUP($F34,Daten!$A$2:$B$46,2)</f>
        <v>#N/A</v>
      </c>
      <c r="H34" s="47"/>
      <c r="I34" s="39"/>
      <c r="J34" s="39"/>
      <c r="K34" s="39"/>
      <c r="L34" s="39"/>
      <c r="M34" s="40"/>
      <c r="N34" s="67"/>
      <c r="O34" s="48"/>
    </row>
    <row r="35" spans="1:15" ht="15">
      <c r="A35" s="64" t="str">
        <f t="shared" si="0"/>
        <v>2.21.</v>
      </c>
      <c r="B35" s="60" t="e">
        <f>IF($E35="m",VLOOKUP($J35,Daten!$H$3:$I$123,2),VLOOKUP($J35,Daten!$J$3:$K$123,2))</f>
        <v>#N/A</v>
      </c>
      <c r="C35" s="37"/>
      <c r="D35" s="38"/>
      <c r="E35" s="39"/>
      <c r="F35" s="40"/>
      <c r="G35" s="22" t="e">
        <f>VLOOKUP($F35,Daten!$A$2:$B$46,2)</f>
        <v>#N/A</v>
      </c>
      <c r="H35" s="47"/>
      <c r="I35" s="39"/>
      <c r="J35" s="39"/>
      <c r="K35" s="39"/>
      <c r="L35" s="39"/>
      <c r="M35" s="40"/>
      <c r="N35" s="67"/>
      <c r="O35" s="48"/>
    </row>
    <row r="36" spans="1:15" ht="15">
      <c r="A36" s="64" t="str">
        <f t="shared" si="0"/>
        <v>2.21.</v>
      </c>
      <c r="B36" s="60" t="e">
        <f>IF($E36="m",VLOOKUP($J36,Daten!$H$3:$I$123,2),VLOOKUP($J36,Daten!$J$3:$K$123,2))</f>
        <v>#N/A</v>
      </c>
      <c r="C36" s="37"/>
      <c r="D36" s="38"/>
      <c r="E36" s="39"/>
      <c r="F36" s="40"/>
      <c r="G36" s="22" t="e">
        <f>VLOOKUP($F36,Daten!$A$2:$B$46,2)</f>
        <v>#N/A</v>
      </c>
      <c r="H36" s="47"/>
      <c r="I36" s="39"/>
      <c r="J36" s="39"/>
      <c r="K36" s="39"/>
      <c r="L36" s="39"/>
      <c r="M36" s="40"/>
      <c r="N36" s="67"/>
      <c r="O36" s="48"/>
    </row>
    <row r="37" spans="1:15" ht="15">
      <c r="A37" s="64" t="str">
        <f t="shared" si="0"/>
        <v>2.21.</v>
      </c>
      <c r="B37" s="60" t="e">
        <f>IF($E37="m",VLOOKUP($J37,Daten!$H$3:$I$123,2),VLOOKUP($J37,Daten!$J$3:$K$123,2))</f>
        <v>#N/A</v>
      </c>
      <c r="C37" s="37"/>
      <c r="D37" s="38"/>
      <c r="E37" s="39"/>
      <c r="F37" s="40"/>
      <c r="G37" s="22" t="e">
        <f>VLOOKUP($F37,Daten!$A$2:$B$46,2)</f>
        <v>#N/A</v>
      </c>
      <c r="H37" s="47"/>
      <c r="I37" s="39"/>
      <c r="J37" s="39"/>
      <c r="K37" s="39"/>
      <c r="L37" s="39"/>
      <c r="M37" s="40"/>
      <c r="N37" s="67"/>
      <c r="O37" s="48"/>
    </row>
    <row r="38" spans="1:15" ht="15">
      <c r="A38" s="64" t="str">
        <f t="shared" si="0"/>
        <v>2.21.</v>
      </c>
      <c r="B38" s="60" t="e">
        <f>IF($E38="m",VLOOKUP($J38,Daten!$H$3:$I$123,2),VLOOKUP($J38,Daten!$J$3:$K$123,2))</f>
        <v>#N/A</v>
      </c>
      <c r="C38" s="37"/>
      <c r="D38" s="38"/>
      <c r="E38" s="39"/>
      <c r="F38" s="40"/>
      <c r="G38" s="22" t="e">
        <f>VLOOKUP($F38,Daten!$A$2:$B$46,2)</f>
        <v>#N/A</v>
      </c>
      <c r="H38" s="47"/>
      <c r="I38" s="39"/>
      <c r="J38" s="39"/>
      <c r="K38" s="39"/>
      <c r="L38" s="39"/>
      <c r="M38" s="40"/>
      <c r="N38" s="67"/>
      <c r="O38" s="48"/>
    </row>
    <row r="39" spans="1:15" ht="15">
      <c r="A39" s="64" t="str">
        <f t="shared" si="0"/>
        <v>2.21.</v>
      </c>
      <c r="B39" s="60" t="e">
        <f>IF($E39="m",VLOOKUP($J39,Daten!$H$3:$I$123,2),VLOOKUP($J39,Daten!$J$3:$K$123,2))</f>
        <v>#N/A</v>
      </c>
      <c r="C39" s="37"/>
      <c r="D39" s="38"/>
      <c r="E39" s="39"/>
      <c r="F39" s="40"/>
      <c r="G39" s="22" t="e">
        <f>VLOOKUP($F39,Daten!$A$2:$B$46,2)</f>
        <v>#N/A</v>
      </c>
      <c r="H39" s="47"/>
      <c r="I39" s="39"/>
      <c r="J39" s="39"/>
      <c r="K39" s="39"/>
      <c r="L39" s="39"/>
      <c r="M39" s="40"/>
      <c r="N39" s="67"/>
      <c r="O39" s="48"/>
    </row>
    <row r="40" spans="1:15" ht="15">
      <c r="A40" s="64" t="str">
        <f t="shared" si="0"/>
        <v>2.21.</v>
      </c>
      <c r="B40" s="60" t="e">
        <f>IF($E40="m",VLOOKUP($J40,Daten!$H$3:$I$123,2),VLOOKUP($J40,Daten!$J$3:$K$123,2))</f>
        <v>#N/A</v>
      </c>
      <c r="C40" s="37"/>
      <c r="D40" s="38"/>
      <c r="E40" s="39"/>
      <c r="F40" s="40"/>
      <c r="G40" s="22" t="e">
        <f>VLOOKUP($F40,Daten!$A$2:$B$46,2)</f>
        <v>#N/A</v>
      </c>
      <c r="H40" s="47"/>
      <c r="I40" s="39"/>
      <c r="J40" s="39"/>
      <c r="K40" s="39"/>
      <c r="L40" s="39"/>
      <c r="M40" s="40"/>
      <c r="N40" s="67"/>
      <c r="O40" s="48"/>
    </row>
    <row r="41" spans="1:15" ht="15">
      <c r="A41" s="64" t="str">
        <f t="shared" si="0"/>
        <v>2.21.</v>
      </c>
      <c r="B41" s="60" t="e">
        <f>IF($E41="m",VLOOKUP($J41,Daten!$H$3:$I$123,2),VLOOKUP($J41,Daten!$J$3:$K$123,2))</f>
        <v>#N/A</v>
      </c>
      <c r="C41" s="37"/>
      <c r="D41" s="38"/>
      <c r="E41" s="39"/>
      <c r="F41" s="40"/>
      <c r="G41" s="22" t="e">
        <f>VLOOKUP($F41,Daten!$A$2:$B$46,2)</f>
        <v>#N/A</v>
      </c>
      <c r="H41" s="47"/>
      <c r="I41" s="39"/>
      <c r="J41" s="39"/>
      <c r="K41" s="39"/>
      <c r="L41" s="39"/>
      <c r="M41" s="40"/>
      <c r="N41" s="67"/>
      <c r="O41" s="48"/>
    </row>
    <row r="42" spans="1:15" ht="15">
      <c r="A42" s="64" t="str">
        <f t="shared" si="0"/>
        <v>2.21.</v>
      </c>
      <c r="B42" s="60" t="e">
        <f>IF($E42="m",VLOOKUP($J42,Daten!$H$3:$I$123,2),VLOOKUP($J42,Daten!$J$3:$K$123,2))</f>
        <v>#N/A</v>
      </c>
      <c r="C42" s="37"/>
      <c r="D42" s="38"/>
      <c r="E42" s="39"/>
      <c r="F42" s="40"/>
      <c r="G42" s="22" t="e">
        <f>VLOOKUP($F42,Daten!$A$2:$B$46,2)</f>
        <v>#N/A</v>
      </c>
      <c r="H42" s="47"/>
      <c r="I42" s="39"/>
      <c r="J42" s="39"/>
      <c r="K42" s="39"/>
      <c r="L42" s="39"/>
      <c r="M42" s="40"/>
      <c r="N42" s="67"/>
      <c r="O42" s="48"/>
    </row>
    <row r="43" spans="1:15" ht="15">
      <c r="A43" s="64" t="str">
        <f t="shared" si="0"/>
        <v>2.21.</v>
      </c>
      <c r="B43" s="60" t="e">
        <f>IF($E43="m",VLOOKUP($J43,Daten!$H$3:$I$123,2),VLOOKUP($J43,Daten!$J$3:$K$123,2))</f>
        <v>#N/A</v>
      </c>
      <c r="C43" s="37"/>
      <c r="D43" s="38"/>
      <c r="E43" s="39"/>
      <c r="F43" s="40"/>
      <c r="G43" s="22" t="e">
        <f>VLOOKUP($F43,Daten!$A$2:$B$46,2)</f>
        <v>#N/A</v>
      </c>
      <c r="H43" s="47"/>
      <c r="I43" s="39"/>
      <c r="J43" s="39"/>
      <c r="K43" s="39"/>
      <c r="L43" s="39"/>
      <c r="M43" s="40"/>
      <c r="N43" s="67"/>
      <c r="O43" s="48"/>
    </row>
    <row r="44" spans="1:15" ht="15">
      <c r="A44" s="64" t="str">
        <f t="shared" si="0"/>
        <v>2.21.</v>
      </c>
      <c r="B44" s="60" t="e">
        <f>IF($E44="m",VLOOKUP($J44,Daten!$H$3:$I$123,2),VLOOKUP($J44,Daten!$J$3:$K$123,2))</f>
        <v>#N/A</v>
      </c>
      <c r="C44" s="37"/>
      <c r="D44" s="38"/>
      <c r="E44" s="39"/>
      <c r="F44" s="40"/>
      <c r="G44" s="22" t="e">
        <f>VLOOKUP($F44,Daten!$A$2:$B$46,2)</f>
        <v>#N/A</v>
      </c>
      <c r="H44" s="47"/>
      <c r="I44" s="39"/>
      <c r="J44" s="39"/>
      <c r="K44" s="39"/>
      <c r="L44" s="39"/>
      <c r="M44" s="40"/>
      <c r="N44" s="67"/>
      <c r="O44" s="48"/>
    </row>
    <row r="45" spans="1:15" ht="15">
      <c r="A45" s="64" t="str">
        <f t="shared" si="0"/>
        <v>2.21.</v>
      </c>
      <c r="B45" s="60" t="e">
        <f>IF($E45="m",VLOOKUP($J45,Daten!$H$3:$I$123,2),VLOOKUP($J45,Daten!$J$3:$K$123,2))</f>
        <v>#N/A</v>
      </c>
      <c r="C45" s="37"/>
      <c r="D45" s="38"/>
      <c r="E45" s="39"/>
      <c r="F45" s="40"/>
      <c r="G45" s="22" t="e">
        <f>VLOOKUP($F45,Daten!$A$2:$B$46,2)</f>
        <v>#N/A</v>
      </c>
      <c r="H45" s="47"/>
      <c r="I45" s="39"/>
      <c r="J45" s="39"/>
      <c r="K45" s="39"/>
      <c r="L45" s="39"/>
      <c r="M45" s="40"/>
      <c r="N45" s="67"/>
      <c r="O45" s="48"/>
    </row>
    <row r="46" spans="1:15" ht="15">
      <c r="A46" s="64" t="str">
        <f t="shared" si="0"/>
        <v>2.21.</v>
      </c>
      <c r="B46" s="60" t="e">
        <f>IF($E46="m",VLOOKUP($J46,Daten!$H$3:$I$123,2),VLOOKUP($J46,Daten!$J$3:$K$123,2))</f>
        <v>#N/A</v>
      </c>
      <c r="C46" s="37"/>
      <c r="D46" s="38"/>
      <c r="E46" s="39"/>
      <c r="F46" s="40"/>
      <c r="G46" s="22" t="e">
        <f>VLOOKUP($F46,Daten!$A$2:$B$46,2)</f>
        <v>#N/A</v>
      </c>
      <c r="H46" s="47"/>
      <c r="I46" s="39"/>
      <c r="J46" s="39"/>
      <c r="K46" s="39"/>
      <c r="L46" s="39"/>
      <c r="M46" s="40"/>
      <c r="N46" s="67"/>
      <c r="O46" s="48"/>
    </row>
    <row r="47" spans="1:15" ht="15">
      <c r="A47" s="64" t="str">
        <f t="shared" si="0"/>
        <v>2.21.</v>
      </c>
      <c r="B47" s="60" t="e">
        <f>IF($E47="m",VLOOKUP($J47,Daten!$H$3:$I$123,2),VLOOKUP($J47,Daten!$J$3:$K$123,2))</f>
        <v>#N/A</v>
      </c>
      <c r="C47" s="37"/>
      <c r="D47" s="38"/>
      <c r="E47" s="39"/>
      <c r="F47" s="40"/>
      <c r="G47" s="22" t="e">
        <f>VLOOKUP($F47,Daten!$A$2:$B$46,2)</f>
        <v>#N/A</v>
      </c>
      <c r="H47" s="47"/>
      <c r="I47" s="39"/>
      <c r="J47" s="39"/>
      <c r="K47" s="39"/>
      <c r="L47" s="39"/>
      <c r="M47" s="40"/>
      <c r="N47" s="67"/>
      <c r="O47" s="48"/>
    </row>
    <row r="48" spans="1:15" ht="15">
      <c r="A48" s="64" t="str">
        <f t="shared" si="0"/>
        <v>2.21.</v>
      </c>
      <c r="B48" s="60" t="e">
        <f>IF($E48="m",VLOOKUP($J48,Daten!$H$3:$I$123,2),VLOOKUP($J48,Daten!$J$3:$K$123,2))</f>
        <v>#N/A</v>
      </c>
      <c r="C48" s="37"/>
      <c r="D48" s="38"/>
      <c r="E48" s="39"/>
      <c r="F48" s="40"/>
      <c r="G48" s="22" t="e">
        <f>VLOOKUP($F48,Daten!$A$2:$B$46,2)</f>
        <v>#N/A</v>
      </c>
      <c r="H48" s="47"/>
      <c r="I48" s="39"/>
      <c r="J48" s="39"/>
      <c r="K48" s="39"/>
      <c r="L48" s="39"/>
      <c r="M48" s="40"/>
      <c r="N48" s="67"/>
      <c r="O48" s="48"/>
    </row>
    <row r="49" spans="1:15" ht="15">
      <c r="A49" s="64" t="str">
        <f t="shared" si="0"/>
        <v>2.21.</v>
      </c>
      <c r="B49" s="60" t="e">
        <f>IF($E49="m",VLOOKUP($J49,Daten!$H$3:$I$123,2),VLOOKUP($J49,Daten!$J$3:$K$123,2))</f>
        <v>#N/A</v>
      </c>
      <c r="C49" s="37"/>
      <c r="D49" s="38"/>
      <c r="E49" s="39"/>
      <c r="F49" s="40"/>
      <c r="G49" s="22" t="e">
        <f>VLOOKUP($F49,Daten!$A$2:$B$46,2)</f>
        <v>#N/A</v>
      </c>
      <c r="H49" s="47"/>
      <c r="I49" s="39"/>
      <c r="J49" s="39"/>
      <c r="K49" s="39"/>
      <c r="L49" s="39"/>
      <c r="M49" s="40"/>
      <c r="N49" s="67"/>
      <c r="O49" s="48"/>
    </row>
    <row r="50" spans="1:15" ht="15">
      <c r="A50" s="64" t="str">
        <f t="shared" si="0"/>
        <v>2.21.</v>
      </c>
      <c r="B50" s="60" t="e">
        <f>IF($E50="m",VLOOKUP($J50,Daten!$H$3:$I$123,2),VLOOKUP($J50,Daten!$J$3:$K$123,2))</f>
        <v>#N/A</v>
      </c>
      <c r="C50" s="37"/>
      <c r="D50" s="38"/>
      <c r="E50" s="39"/>
      <c r="F50" s="40"/>
      <c r="G50" s="22" t="e">
        <f>VLOOKUP($F50,Daten!$A$2:$B$46,2)</f>
        <v>#N/A</v>
      </c>
      <c r="H50" s="47"/>
      <c r="I50" s="39"/>
      <c r="J50" s="39"/>
      <c r="K50" s="39"/>
      <c r="L50" s="39"/>
      <c r="M50" s="40"/>
      <c r="N50" s="67"/>
      <c r="O50" s="48"/>
    </row>
    <row r="51" spans="1:15" ht="15">
      <c r="A51" s="64" t="str">
        <f t="shared" si="0"/>
        <v>2.21.</v>
      </c>
      <c r="B51" s="60" t="e">
        <f>IF($E51="m",VLOOKUP($J51,Daten!$H$3:$I$123,2),VLOOKUP($J51,Daten!$J$3:$K$123,2))</f>
        <v>#N/A</v>
      </c>
      <c r="C51" s="37"/>
      <c r="D51" s="38"/>
      <c r="E51" s="39"/>
      <c r="F51" s="40"/>
      <c r="G51" s="22" t="e">
        <f>VLOOKUP($F51,Daten!$A$2:$B$46,2)</f>
        <v>#N/A</v>
      </c>
      <c r="H51" s="47"/>
      <c r="I51" s="39"/>
      <c r="J51" s="39"/>
      <c r="K51" s="39"/>
      <c r="L51" s="39"/>
      <c r="M51" s="40"/>
      <c r="N51" s="67"/>
      <c r="O51" s="48"/>
    </row>
    <row r="52" spans="1:15" ht="15">
      <c r="A52" s="64" t="str">
        <f t="shared" si="0"/>
        <v>2.21.</v>
      </c>
      <c r="B52" s="60" t="e">
        <f>IF($E52="m",VLOOKUP($J52,Daten!$H$3:$I$123,2),VLOOKUP($J52,Daten!$J$3:$K$123,2))</f>
        <v>#N/A</v>
      </c>
      <c r="C52" s="37"/>
      <c r="D52" s="38"/>
      <c r="E52" s="39"/>
      <c r="F52" s="40"/>
      <c r="G52" s="22" t="e">
        <f>VLOOKUP($F52,Daten!$A$2:$B$46,2)</f>
        <v>#N/A</v>
      </c>
      <c r="H52" s="47"/>
      <c r="I52" s="39"/>
      <c r="J52" s="39"/>
      <c r="K52" s="39"/>
      <c r="L52" s="39"/>
      <c r="M52" s="40"/>
      <c r="N52" s="67"/>
      <c r="O52" s="48"/>
    </row>
    <row r="53" spans="1:15" ht="15">
      <c r="A53" s="64" t="str">
        <f t="shared" si="0"/>
        <v>2.21.</v>
      </c>
      <c r="B53" s="60" t="e">
        <f>IF($E53="m",VLOOKUP($J53,Daten!$H$3:$I$123,2),VLOOKUP($J53,Daten!$J$3:$K$123,2))</f>
        <v>#N/A</v>
      </c>
      <c r="C53" s="37"/>
      <c r="D53" s="38"/>
      <c r="E53" s="39"/>
      <c r="F53" s="40"/>
      <c r="G53" s="22" t="e">
        <f>VLOOKUP($F53,Daten!$A$2:$B$46,2)</f>
        <v>#N/A</v>
      </c>
      <c r="H53" s="47"/>
      <c r="I53" s="39"/>
      <c r="J53" s="39"/>
      <c r="K53" s="39"/>
      <c r="L53" s="39"/>
      <c r="M53" s="40"/>
      <c r="N53" s="67"/>
      <c r="O53" s="48"/>
    </row>
    <row r="54" spans="1:15" ht="15">
      <c r="A54" s="64" t="str">
        <f t="shared" si="0"/>
        <v>2.21.</v>
      </c>
      <c r="B54" s="60" t="e">
        <f>IF($E54="m",VLOOKUP($J54,Daten!$H$3:$I$123,2),VLOOKUP($J54,Daten!$J$3:$K$123,2))</f>
        <v>#N/A</v>
      </c>
      <c r="C54" s="37"/>
      <c r="D54" s="38"/>
      <c r="E54" s="39"/>
      <c r="F54" s="40"/>
      <c r="G54" s="22" t="e">
        <f>VLOOKUP($F54,Daten!$A$2:$B$46,2)</f>
        <v>#N/A</v>
      </c>
      <c r="H54" s="47"/>
      <c r="I54" s="39"/>
      <c r="J54" s="39"/>
      <c r="K54" s="39"/>
      <c r="L54" s="39"/>
      <c r="M54" s="40"/>
      <c r="N54" s="67"/>
      <c r="O54" s="48"/>
    </row>
    <row r="55" spans="1:15" ht="15">
      <c r="A55" s="64" t="str">
        <f t="shared" si="0"/>
        <v>2.21.</v>
      </c>
      <c r="B55" s="60" t="e">
        <f>IF($E55="m",VLOOKUP($J55,Daten!$H$3:$I$123,2),VLOOKUP($J55,Daten!$J$3:$K$123,2))</f>
        <v>#N/A</v>
      </c>
      <c r="C55" s="37"/>
      <c r="D55" s="38"/>
      <c r="E55" s="39"/>
      <c r="F55" s="40"/>
      <c r="G55" s="22" t="e">
        <f>VLOOKUP($F55,Daten!$A$2:$B$46,2)</f>
        <v>#N/A</v>
      </c>
      <c r="H55" s="47"/>
      <c r="I55" s="39"/>
      <c r="J55" s="39"/>
      <c r="K55" s="39"/>
      <c r="L55" s="39"/>
      <c r="M55" s="40"/>
      <c r="N55" s="67"/>
      <c r="O55" s="48"/>
    </row>
    <row r="56" spans="1:15" ht="15">
      <c r="A56" s="64" t="str">
        <f t="shared" si="0"/>
        <v>2.21.</v>
      </c>
      <c r="B56" s="60" t="e">
        <f>IF($E56="m",VLOOKUP($J56,Daten!$H$3:$I$123,2),VLOOKUP($J56,Daten!$J$3:$K$123,2))</f>
        <v>#N/A</v>
      </c>
      <c r="C56" s="37"/>
      <c r="D56" s="38"/>
      <c r="E56" s="39"/>
      <c r="F56" s="40"/>
      <c r="G56" s="22" t="e">
        <f>VLOOKUP($F56,Daten!$A$2:$B$46,2)</f>
        <v>#N/A</v>
      </c>
      <c r="H56" s="47"/>
      <c r="I56" s="39"/>
      <c r="J56" s="39"/>
      <c r="K56" s="39"/>
      <c r="L56" s="39"/>
      <c r="M56" s="40"/>
      <c r="N56" s="67"/>
      <c r="O56" s="48"/>
    </row>
    <row r="57" spans="1:15" ht="15">
      <c r="A57" s="64" t="str">
        <f t="shared" si="0"/>
        <v>2.21.</v>
      </c>
      <c r="B57" s="60" t="e">
        <f>IF($E57="m",VLOOKUP($J57,Daten!$H$3:$I$123,2),VLOOKUP($J57,Daten!$J$3:$K$123,2))</f>
        <v>#N/A</v>
      </c>
      <c r="C57" s="37"/>
      <c r="D57" s="38"/>
      <c r="E57" s="39"/>
      <c r="F57" s="40"/>
      <c r="G57" s="22" t="e">
        <f>VLOOKUP($F57,Daten!$A$2:$B$46,2)</f>
        <v>#N/A</v>
      </c>
      <c r="H57" s="47"/>
      <c r="I57" s="39"/>
      <c r="J57" s="39"/>
      <c r="K57" s="39"/>
      <c r="L57" s="39"/>
      <c r="M57" s="40"/>
      <c r="N57" s="67"/>
      <c r="O57" s="48"/>
    </row>
    <row r="58" spans="1:15" ht="15">
      <c r="A58" s="64" t="str">
        <f t="shared" si="0"/>
        <v>2.21.</v>
      </c>
      <c r="B58" s="60" t="e">
        <f>IF($E58="m",VLOOKUP($J58,Daten!$H$3:$I$123,2),VLOOKUP($J58,Daten!$J$3:$K$123,2))</f>
        <v>#N/A</v>
      </c>
      <c r="C58" s="37"/>
      <c r="D58" s="38"/>
      <c r="E58" s="39"/>
      <c r="F58" s="40"/>
      <c r="G58" s="22" t="e">
        <f>VLOOKUP($F58,Daten!$A$2:$B$46,2)</f>
        <v>#N/A</v>
      </c>
      <c r="H58" s="47"/>
      <c r="I58" s="39"/>
      <c r="J58" s="39"/>
      <c r="K58" s="39"/>
      <c r="L58" s="39"/>
      <c r="M58" s="40"/>
      <c r="N58" s="67"/>
      <c r="O58" s="48"/>
    </row>
    <row r="59" spans="1:15" ht="15.75" thickBot="1">
      <c r="A59" s="145" t="str">
        <f t="shared" si="0"/>
        <v>2.21.</v>
      </c>
      <c r="B59" s="61" t="e">
        <f>IF($E59="m",VLOOKUP($J59,Daten!$H$3:$I$123,2),VLOOKUP($J59,Daten!$J$3:$K$123,2))</f>
        <v>#N/A</v>
      </c>
      <c r="C59" s="41"/>
      <c r="D59" s="42"/>
      <c r="E59" s="43"/>
      <c r="F59" s="44"/>
      <c r="G59" s="23" t="e">
        <f>VLOOKUP($F59,Daten!$A$2:$B$46,2)</f>
        <v>#N/A</v>
      </c>
      <c r="H59" s="49"/>
      <c r="I59" s="43"/>
      <c r="J59" s="43"/>
      <c r="K59" s="43"/>
      <c r="L59" s="43"/>
      <c r="M59" s="44"/>
      <c r="N59" s="70"/>
      <c r="O59" s="50"/>
    </row>
    <row r="60" spans="1:15" ht="15">
      <c r="A60" s="7"/>
      <c r="B60" s="7"/>
      <c r="C60" s="8"/>
      <c r="D60" s="8"/>
      <c r="E60" s="7"/>
      <c r="F60" s="7"/>
      <c r="G60" s="7"/>
      <c r="H60" s="7"/>
      <c r="I60" s="7"/>
      <c r="J60" s="7"/>
      <c r="K60" s="7"/>
      <c r="L60" s="7"/>
      <c r="M60" s="7"/>
      <c r="N60" s="68"/>
      <c r="O60" s="7"/>
    </row>
    <row r="61" spans="1:15" ht="15">
      <c r="A61" s="7"/>
      <c r="B61" s="7"/>
      <c r="C61" s="8"/>
      <c r="D61" s="8"/>
      <c r="E61" s="7"/>
      <c r="F61" s="7"/>
      <c r="G61" s="7"/>
      <c r="H61" s="7"/>
      <c r="I61" s="7"/>
      <c r="J61" s="7"/>
      <c r="K61" s="7"/>
      <c r="L61" s="7"/>
      <c r="M61" s="7"/>
      <c r="N61" s="68"/>
      <c r="O61" s="7"/>
    </row>
    <row r="62" spans="1:15" ht="15">
      <c r="A62" s="7"/>
      <c r="B62" s="7"/>
      <c r="C62" s="8"/>
      <c r="D62" s="8"/>
      <c r="E62" s="7"/>
      <c r="F62" s="7"/>
      <c r="G62" s="7"/>
      <c r="H62" s="7"/>
      <c r="I62" s="7"/>
      <c r="J62" s="7"/>
      <c r="K62" s="7"/>
      <c r="L62" s="7"/>
      <c r="M62" s="7"/>
      <c r="N62" s="68"/>
      <c r="O62" s="7"/>
    </row>
    <row r="63" spans="1:15" ht="15">
      <c r="A63" s="7"/>
      <c r="B63" s="7"/>
      <c r="C63" s="8"/>
      <c r="D63" s="8"/>
      <c r="E63" s="7"/>
      <c r="F63" s="7"/>
      <c r="G63" s="7"/>
      <c r="H63" s="7"/>
      <c r="I63" s="7"/>
      <c r="J63" s="7"/>
      <c r="K63" s="7"/>
      <c r="L63" s="7"/>
      <c r="M63" s="7"/>
      <c r="N63" s="68"/>
      <c r="O63" s="7"/>
    </row>
    <row r="64" spans="1:15" ht="15">
      <c r="A64" s="7"/>
      <c r="B64" s="7"/>
      <c r="C64" s="8"/>
      <c r="D64" s="8"/>
      <c r="E64" s="7"/>
      <c r="F64" s="7"/>
      <c r="G64" s="7"/>
      <c r="H64" s="7"/>
      <c r="I64" s="7"/>
      <c r="J64" s="7"/>
      <c r="K64" s="7"/>
      <c r="L64" s="7"/>
      <c r="M64" s="7"/>
      <c r="N64" s="68"/>
      <c r="O64" s="7"/>
    </row>
    <row r="65" spans="1:15" ht="15">
      <c r="A65" s="7"/>
      <c r="B65" s="7"/>
      <c r="C65" s="8"/>
      <c r="D65" s="8"/>
      <c r="E65" s="7"/>
      <c r="F65" s="7"/>
      <c r="G65" s="7"/>
      <c r="H65" s="7"/>
      <c r="I65" s="7"/>
      <c r="J65" s="7"/>
      <c r="K65" s="7"/>
      <c r="L65" s="7"/>
      <c r="M65" s="7"/>
      <c r="N65" s="68"/>
      <c r="O65" s="7"/>
    </row>
    <row r="66" spans="1:15" ht="15">
      <c r="A66" s="7"/>
      <c r="B66" s="7"/>
      <c r="C66" s="8"/>
      <c r="D66" s="8"/>
      <c r="E66" s="7"/>
      <c r="F66" s="7"/>
      <c r="G66" s="7"/>
      <c r="H66" s="7"/>
      <c r="I66" s="7"/>
      <c r="J66" s="7"/>
      <c r="K66" s="7"/>
      <c r="L66" s="7"/>
      <c r="M66" s="7"/>
      <c r="N66" s="68"/>
      <c r="O66" s="7"/>
    </row>
    <row r="67" spans="1:15" ht="15">
      <c r="A67" s="7"/>
      <c r="B67" s="7"/>
      <c r="C67" s="8"/>
      <c r="D67" s="8"/>
      <c r="E67" s="7"/>
      <c r="F67" s="7"/>
      <c r="G67" s="7"/>
      <c r="H67" s="7"/>
      <c r="I67" s="7"/>
      <c r="J67" s="7"/>
      <c r="K67" s="7"/>
      <c r="L67" s="7"/>
      <c r="M67" s="7"/>
      <c r="N67" s="68"/>
      <c r="O67" s="7"/>
    </row>
    <row r="68" spans="1:15" ht="15">
      <c r="A68" s="7"/>
      <c r="B68" s="7"/>
      <c r="C68" s="8"/>
      <c r="D68" s="8"/>
      <c r="E68" s="7"/>
      <c r="F68" s="7"/>
      <c r="G68" s="7"/>
      <c r="H68" s="7"/>
      <c r="I68" s="7"/>
      <c r="J68" s="7"/>
      <c r="K68" s="7"/>
      <c r="L68" s="7"/>
      <c r="M68" s="7"/>
      <c r="N68" s="68"/>
      <c r="O68" s="7"/>
    </row>
    <row r="69" spans="1:15" ht="15">
      <c r="A69" s="7"/>
      <c r="B69" s="7"/>
      <c r="C69" s="8"/>
      <c r="D69" s="8"/>
      <c r="E69" s="7"/>
      <c r="F69" s="7"/>
      <c r="G69" s="7"/>
      <c r="H69" s="7"/>
      <c r="I69" s="7"/>
      <c r="J69" s="7"/>
      <c r="K69" s="7"/>
      <c r="L69" s="7"/>
      <c r="M69" s="7"/>
      <c r="N69" s="68"/>
      <c r="O69" s="7"/>
    </row>
    <row r="70" spans="1:15" ht="15">
      <c r="A70" s="7"/>
      <c r="B70" s="7"/>
      <c r="C70" s="8"/>
      <c r="D70" s="8"/>
      <c r="E70" s="7"/>
      <c r="F70" s="7"/>
      <c r="G70" s="7"/>
      <c r="H70" s="7"/>
      <c r="I70" s="7"/>
      <c r="J70" s="7"/>
      <c r="K70" s="7"/>
      <c r="L70" s="7"/>
      <c r="M70" s="7"/>
      <c r="N70" s="68"/>
      <c r="O70" s="7"/>
    </row>
    <row r="71" spans="1:15" ht="15">
      <c r="A71" s="7"/>
      <c r="B71" s="7"/>
      <c r="C71" s="8"/>
      <c r="D71" s="8"/>
      <c r="E71" s="7"/>
      <c r="F71" s="7"/>
      <c r="G71" s="7"/>
      <c r="H71" s="7"/>
      <c r="I71" s="7"/>
      <c r="J71" s="7"/>
      <c r="K71" s="7"/>
      <c r="L71" s="7"/>
      <c r="M71" s="7"/>
      <c r="N71" s="68"/>
      <c r="O71" s="7"/>
    </row>
    <row r="72" spans="1:15" ht="15">
      <c r="A72" s="7"/>
      <c r="B72" s="7"/>
      <c r="C72" s="8"/>
      <c r="D72" s="8"/>
      <c r="E72" s="7"/>
      <c r="F72" s="7"/>
      <c r="G72" s="7"/>
      <c r="H72" s="7"/>
      <c r="I72" s="7"/>
      <c r="J72" s="7"/>
      <c r="K72" s="7"/>
      <c r="L72" s="7"/>
      <c r="M72" s="7"/>
      <c r="N72" s="68"/>
      <c r="O72" s="7"/>
    </row>
    <row r="73" spans="1:15" ht="15">
      <c r="A73" s="7"/>
      <c r="B73" s="7"/>
      <c r="C73" s="8"/>
      <c r="D73" s="8"/>
      <c r="E73" s="7"/>
      <c r="F73" s="7"/>
      <c r="G73" s="7"/>
      <c r="H73" s="7"/>
      <c r="I73" s="7"/>
      <c r="J73" s="7"/>
      <c r="K73" s="7"/>
      <c r="L73" s="7"/>
      <c r="M73" s="7"/>
      <c r="N73" s="68"/>
      <c r="O73" s="7"/>
    </row>
    <row r="74" spans="1:15" ht="15">
      <c r="A74" s="7"/>
      <c r="B74" s="7"/>
      <c r="C74" s="8"/>
      <c r="D74" s="8"/>
      <c r="E74" s="7"/>
      <c r="F74" s="7"/>
      <c r="G74" s="7"/>
      <c r="H74" s="7"/>
      <c r="I74" s="7"/>
      <c r="J74" s="7"/>
      <c r="K74" s="7"/>
      <c r="L74" s="7"/>
      <c r="M74" s="7"/>
      <c r="N74" s="68"/>
      <c r="O74" s="7"/>
    </row>
    <row r="75" spans="1:15" ht="15">
      <c r="A75" s="7"/>
      <c r="B75" s="7"/>
      <c r="C75" s="8"/>
      <c r="D75" s="8"/>
      <c r="E75" s="7"/>
      <c r="F75" s="7"/>
      <c r="G75" s="7"/>
      <c r="H75" s="7"/>
      <c r="I75" s="7"/>
      <c r="J75" s="7"/>
      <c r="K75" s="7"/>
      <c r="L75" s="7"/>
      <c r="M75" s="7"/>
      <c r="N75" s="68"/>
      <c r="O75" s="7"/>
    </row>
    <row r="76" spans="1:15" ht="15">
      <c r="A76" s="7"/>
      <c r="B76" s="7"/>
      <c r="C76" s="8"/>
      <c r="D76" s="8"/>
      <c r="E76" s="7"/>
      <c r="F76" s="7"/>
      <c r="G76" s="7"/>
      <c r="H76" s="7"/>
      <c r="I76" s="7"/>
      <c r="J76" s="7"/>
      <c r="K76" s="7"/>
      <c r="L76" s="7"/>
      <c r="M76" s="7"/>
      <c r="N76" s="68"/>
      <c r="O76" s="7"/>
    </row>
    <row r="77" spans="1:15" ht="15">
      <c r="A77" s="7"/>
      <c r="B77" s="7"/>
      <c r="C77" s="8"/>
      <c r="D77" s="8"/>
      <c r="E77" s="7"/>
      <c r="F77" s="7"/>
      <c r="G77" s="7"/>
      <c r="H77" s="7"/>
      <c r="I77" s="7"/>
      <c r="J77" s="7"/>
      <c r="K77" s="7"/>
      <c r="L77" s="7"/>
      <c r="M77" s="7"/>
      <c r="N77" s="68"/>
      <c r="O77" s="7"/>
    </row>
    <row r="78" spans="1:15" ht="15">
      <c r="A78" s="7"/>
      <c r="B78" s="7"/>
      <c r="C78" s="8"/>
      <c r="D78" s="8"/>
      <c r="E78" s="7"/>
      <c r="F78" s="7"/>
      <c r="G78" s="7"/>
      <c r="H78" s="7"/>
      <c r="I78" s="7"/>
      <c r="J78" s="7"/>
      <c r="K78" s="7"/>
      <c r="L78" s="7"/>
      <c r="M78" s="7"/>
      <c r="N78" s="68"/>
      <c r="O78" s="7"/>
    </row>
    <row r="79" spans="1:15" ht="15">
      <c r="A79" s="7"/>
      <c r="B79" s="7"/>
      <c r="C79" s="8"/>
      <c r="D79" s="8"/>
      <c r="E79" s="7"/>
      <c r="F79" s="7"/>
      <c r="G79" s="7"/>
      <c r="H79" s="7"/>
      <c r="I79" s="7"/>
      <c r="J79" s="7"/>
      <c r="K79" s="7"/>
      <c r="L79" s="7"/>
      <c r="M79" s="7"/>
      <c r="N79" s="68"/>
      <c r="O79" s="7"/>
    </row>
    <row r="80" spans="1:15" ht="15">
      <c r="A80" s="7"/>
      <c r="B80" s="7"/>
      <c r="C80" s="8"/>
      <c r="D80" s="8"/>
      <c r="E80" s="7"/>
      <c r="F80" s="7"/>
      <c r="G80" s="7"/>
      <c r="H80" s="7"/>
      <c r="I80" s="7"/>
      <c r="J80" s="7"/>
      <c r="K80" s="7"/>
      <c r="L80" s="7"/>
      <c r="M80" s="7"/>
      <c r="N80" s="68"/>
      <c r="O80" s="7"/>
    </row>
    <row r="81" spans="1:15" ht="15">
      <c r="A81" s="7"/>
      <c r="B81" s="7"/>
      <c r="C81" s="8"/>
      <c r="D81" s="8"/>
      <c r="E81" s="7"/>
      <c r="F81" s="7"/>
      <c r="G81" s="7"/>
      <c r="H81" s="7"/>
      <c r="I81" s="7"/>
      <c r="J81" s="7"/>
      <c r="K81" s="7"/>
      <c r="L81" s="7"/>
      <c r="M81" s="7"/>
      <c r="N81" s="68"/>
      <c r="O81" s="7"/>
    </row>
    <row r="82" spans="1:15" ht="15">
      <c r="A82" s="7"/>
      <c r="B82" s="7"/>
      <c r="C82" s="8"/>
      <c r="D82" s="8"/>
      <c r="E82" s="7"/>
      <c r="F82" s="7"/>
      <c r="G82" s="7"/>
      <c r="H82" s="7"/>
      <c r="I82" s="7"/>
      <c r="J82" s="7"/>
      <c r="K82" s="7"/>
      <c r="L82" s="7"/>
      <c r="M82" s="7"/>
      <c r="N82" s="68"/>
      <c r="O82" s="7"/>
    </row>
    <row r="83" spans="1:15" ht="15">
      <c r="A83" s="7"/>
      <c r="B83" s="7"/>
      <c r="C83" s="8"/>
      <c r="D83" s="8"/>
      <c r="E83" s="7"/>
      <c r="F83" s="7"/>
      <c r="G83" s="7"/>
      <c r="H83" s="7"/>
      <c r="I83" s="7"/>
      <c r="J83" s="7"/>
      <c r="K83" s="7"/>
      <c r="L83" s="7"/>
      <c r="M83" s="7"/>
      <c r="N83" s="68"/>
      <c r="O83" s="7"/>
    </row>
    <row r="84" spans="1:15" ht="15">
      <c r="A84" s="7"/>
      <c r="B84" s="7"/>
      <c r="C84" s="8"/>
      <c r="D84" s="8"/>
      <c r="E84" s="7"/>
      <c r="F84" s="7"/>
      <c r="G84" s="7"/>
      <c r="H84" s="7"/>
      <c r="I84" s="7"/>
      <c r="J84" s="7"/>
      <c r="K84" s="7"/>
      <c r="L84" s="7"/>
      <c r="M84" s="7"/>
      <c r="N84" s="68"/>
      <c r="O84" s="7"/>
    </row>
    <row r="85" spans="1:15" ht="15">
      <c r="A85" s="7"/>
      <c r="B85" s="7"/>
      <c r="C85" s="8"/>
      <c r="D85" s="8"/>
      <c r="E85" s="7"/>
      <c r="F85" s="7"/>
      <c r="G85" s="7"/>
      <c r="H85" s="7"/>
      <c r="I85" s="7"/>
      <c r="J85" s="7"/>
      <c r="K85" s="7"/>
      <c r="L85" s="7"/>
      <c r="M85" s="7"/>
      <c r="N85" s="68"/>
      <c r="O85" s="7"/>
    </row>
    <row r="86" spans="1:15" ht="15">
      <c r="A86" s="7"/>
      <c r="B86" s="7"/>
      <c r="C86" s="8"/>
      <c r="D86" s="8"/>
      <c r="E86" s="7"/>
      <c r="F86" s="7"/>
      <c r="G86" s="7"/>
      <c r="H86" s="7"/>
      <c r="I86" s="7"/>
      <c r="J86" s="7"/>
      <c r="K86" s="7"/>
      <c r="L86" s="7"/>
      <c r="M86" s="7"/>
      <c r="N86" s="68"/>
      <c r="O86" s="7"/>
    </row>
    <row r="87" spans="1:15" ht="15">
      <c r="A87" s="7"/>
      <c r="B87" s="7"/>
      <c r="C87" s="8"/>
      <c r="D87" s="8"/>
      <c r="E87" s="7"/>
      <c r="F87" s="7"/>
      <c r="G87" s="7"/>
      <c r="H87" s="7"/>
      <c r="I87" s="7"/>
      <c r="J87" s="7"/>
      <c r="K87" s="7"/>
      <c r="L87" s="7"/>
      <c r="M87" s="7"/>
      <c r="N87" s="68"/>
      <c r="O87" s="7"/>
    </row>
    <row r="88" spans="1:16" ht="15">
      <c r="A88" s="7"/>
      <c r="B88" s="7"/>
      <c r="C88" s="8"/>
      <c r="D88" s="8"/>
      <c r="E88" s="7"/>
      <c r="F88" s="7"/>
      <c r="G88" s="7"/>
      <c r="H88" s="7"/>
      <c r="I88" s="7"/>
      <c r="J88" s="7"/>
      <c r="K88" s="7"/>
      <c r="L88" s="7"/>
      <c r="M88" s="7"/>
      <c r="N88" s="68"/>
      <c r="O88" s="7"/>
      <c r="P88" s="9"/>
    </row>
    <row r="89" spans="1:16" ht="15">
      <c r="A89" s="7"/>
      <c r="B89" s="7"/>
      <c r="C89" s="8"/>
      <c r="D89" s="8"/>
      <c r="E89" s="7"/>
      <c r="F89" s="7"/>
      <c r="G89" s="7"/>
      <c r="H89" s="7"/>
      <c r="I89" s="7"/>
      <c r="J89" s="7"/>
      <c r="K89" s="7"/>
      <c r="L89" s="7"/>
      <c r="M89" s="7"/>
      <c r="N89" s="68"/>
      <c r="O89" s="7"/>
      <c r="P89" s="9"/>
    </row>
    <row r="90" spans="1:16" ht="15">
      <c r="A90" s="7"/>
      <c r="B90" s="7"/>
      <c r="C90" s="8"/>
      <c r="D90" s="8"/>
      <c r="E90" s="7"/>
      <c r="F90" s="7"/>
      <c r="G90" s="7"/>
      <c r="H90" s="7"/>
      <c r="I90" s="7"/>
      <c r="J90" s="7"/>
      <c r="K90" s="7"/>
      <c r="L90" s="7"/>
      <c r="M90" s="7"/>
      <c r="N90" s="68"/>
      <c r="O90" s="7"/>
      <c r="P90" s="9"/>
    </row>
    <row r="91" spans="1:16" ht="15">
      <c r="A91" s="7"/>
      <c r="B91" s="7"/>
      <c r="C91" s="8"/>
      <c r="D91" s="8"/>
      <c r="E91" s="7"/>
      <c r="F91" s="7"/>
      <c r="G91" s="7"/>
      <c r="H91" s="7"/>
      <c r="I91" s="7"/>
      <c r="J91" s="7"/>
      <c r="K91" s="7"/>
      <c r="L91" s="7"/>
      <c r="M91" s="7"/>
      <c r="N91" s="68"/>
      <c r="O91" s="7"/>
      <c r="P91" s="9"/>
    </row>
    <row r="92" spans="1:16" ht="15">
      <c r="A92" s="7"/>
      <c r="B92" s="7"/>
      <c r="C92" s="8"/>
      <c r="D92" s="8"/>
      <c r="E92" s="7"/>
      <c r="F92" s="7"/>
      <c r="G92" s="7"/>
      <c r="H92" s="7"/>
      <c r="I92" s="7"/>
      <c r="J92" s="7"/>
      <c r="K92" s="7"/>
      <c r="L92" s="7"/>
      <c r="M92" s="7"/>
      <c r="N92" s="68"/>
      <c r="O92" s="7"/>
      <c r="P92" s="9"/>
    </row>
  </sheetData>
  <sheetProtection sheet="1"/>
  <mergeCells count="1">
    <mergeCell ref="A1:O1"/>
  </mergeCells>
  <conditionalFormatting sqref="L3:L59">
    <cfRule type="containsText" priority="5" dxfId="7" operator="containsText" text="M4">
      <formula>NOT(ISERROR(SEARCH("M4",L3)))</formula>
    </cfRule>
    <cfRule type="containsText" priority="6" dxfId="6" operator="containsText" text="M3">
      <formula>NOT(ISERROR(SEARCH("M3",L3)))</formula>
    </cfRule>
    <cfRule type="containsText" priority="7" dxfId="0" operator="containsText" text="M2">
      <formula>NOT(ISERROR(SEARCH("M2",L3)))</formula>
    </cfRule>
    <cfRule type="containsText" priority="10" dxfId="156" operator="containsText" text="M1">
      <formula>NOT(ISERROR(SEARCH("M1",L3)))</formula>
    </cfRule>
  </conditionalFormatting>
  <conditionalFormatting sqref="O3:O59">
    <cfRule type="containsText" priority="9" dxfId="4" operator="containsText" text="Breitensport">
      <formula>NOT(ISERROR(SEARCH("Breitensport",O3)))</formula>
    </cfRule>
  </conditionalFormatting>
  <conditionalFormatting sqref="G1 G3:G65536">
    <cfRule type="containsText" priority="8" dxfId="157" operator="containsText" text="nicht vergeben">
      <formula>NOT(ISERROR(SEARCH("nicht vergeben",G1)))</formula>
    </cfRule>
  </conditionalFormatting>
  <conditionalFormatting sqref="B3:B59">
    <cfRule type="containsText" priority="3" dxfId="157" operator="containsText" text="YY">
      <formula>NOT(ISERROR(SEARCH("YY",B3)))</formula>
    </cfRule>
    <cfRule type="containsText" priority="4" dxfId="157" operator="containsText" text="XX">
      <formula>NOT(ISERROR(SEARCH("XX",B3)))</formula>
    </cfRule>
  </conditionalFormatting>
  <conditionalFormatting sqref="G2">
    <cfRule type="containsText" priority="2" dxfId="157" operator="containsText" text="nicht vergeben">
      <formula>NOT(ISERROR(SEARCH("nicht vergeben",G2)))</formula>
    </cfRule>
  </conditionalFormatting>
  <conditionalFormatting sqref="N1:N65536">
    <cfRule type="containsText" priority="1" dxfId="0" operator="containsText" text="Ja">
      <formula>NOT(ISERROR(SEARCH("Ja",N1)))</formula>
    </cfRule>
  </conditionalFormatting>
  <printOptions/>
  <pageMargins left="0.7" right="0.7" top="0.787401575" bottom="0.7874015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P92"/>
  <sheetViews>
    <sheetView showGridLines="0" zoomScalePageLayoutView="0" workbookViewId="0" topLeftCell="A1">
      <selection activeCell="A2" sqref="A2"/>
    </sheetView>
  </sheetViews>
  <sheetFormatPr defaultColWidth="11.57421875" defaultRowHeight="15"/>
  <cols>
    <col min="1" max="1" width="6.421875" style="4" customWidth="1"/>
    <col min="2" max="2" width="4.28125" style="4" customWidth="1"/>
    <col min="3" max="4" width="15.7109375" style="5" customWidth="1"/>
    <col min="5" max="5" width="3.57421875" style="4" customWidth="1"/>
    <col min="6" max="6" width="6.421875" style="4" customWidth="1"/>
    <col min="7" max="7" width="19.28125" style="4" customWidth="1"/>
    <col min="8" max="8" width="7.140625" style="4" customWidth="1"/>
    <col min="9" max="10" width="5.7109375" style="4" customWidth="1"/>
    <col min="11" max="11" width="10.00390625" style="4" customWidth="1"/>
    <col min="12" max="12" width="5.00390625" style="4" customWidth="1"/>
    <col min="13" max="13" width="3.57421875" style="4" customWidth="1"/>
    <col min="14" max="14" width="3.57421875" style="69" hidden="1" customWidth="1"/>
    <col min="15" max="15" width="21.421875" style="4" customWidth="1"/>
    <col min="16" max="16384" width="11.57421875" style="3" customWidth="1"/>
  </cols>
  <sheetData>
    <row r="1" spans="1:15" s="6" customFormat="1" ht="27" thickBot="1">
      <c r="A1" s="206" t="s">
        <v>145</v>
      </c>
      <c r="B1" s="206"/>
      <c r="C1" s="206"/>
      <c r="D1" s="206"/>
      <c r="E1" s="206"/>
      <c r="F1" s="206"/>
      <c r="G1" s="206"/>
      <c r="H1" s="206"/>
      <c r="I1" s="206"/>
      <c r="J1" s="206"/>
      <c r="K1" s="206"/>
      <c r="L1" s="206"/>
      <c r="M1" s="206"/>
      <c r="N1" s="206"/>
      <c r="O1" s="206"/>
    </row>
    <row r="2" spans="1:15" ht="105" customHeight="1" thickBot="1">
      <c r="A2" s="24" t="s">
        <v>54</v>
      </c>
      <c r="B2" s="59" t="s">
        <v>55</v>
      </c>
      <c r="C2" s="17" t="s">
        <v>0</v>
      </c>
      <c r="D2" s="13" t="s">
        <v>1</v>
      </c>
      <c r="E2" s="10" t="s">
        <v>82</v>
      </c>
      <c r="F2" s="54" t="s">
        <v>81</v>
      </c>
      <c r="G2" s="26" t="s">
        <v>2</v>
      </c>
      <c r="H2" s="53" t="s">
        <v>77</v>
      </c>
      <c r="I2" s="52" t="s">
        <v>78</v>
      </c>
      <c r="J2" s="52" t="s">
        <v>80</v>
      </c>
      <c r="K2" s="55" t="s">
        <v>79</v>
      </c>
      <c r="L2" s="11" t="s">
        <v>56</v>
      </c>
      <c r="M2" s="12" t="s">
        <v>46</v>
      </c>
      <c r="N2" s="65" t="s">
        <v>93</v>
      </c>
      <c r="O2" s="14" t="s">
        <v>58</v>
      </c>
    </row>
    <row r="3" spans="1:15" ht="15">
      <c r="A3" s="62" t="str">
        <f>IF(O3="Breitensport","B2.30.","2.30.")</f>
        <v>2.30.</v>
      </c>
      <c r="B3" s="60" t="e">
        <f>IF($E3="m",VLOOKUP($J3,Daten!$D$3:$E$123,2),VLOOKUP($J3,Daten!$F$3:$G$123,2))</f>
        <v>#N/A</v>
      </c>
      <c r="C3" s="33"/>
      <c r="D3" s="34"/>
      <c r="E3" s="35"/>
      <c r="F3" s="36"/>
      <c r="G3" s="21" t="e">
        <f>VLOOKUP($F3,Daten!$A$2:$B$46,2)</f>
        <v>#N/A</v>
      </c>
      <c r="H3" s="45"/>
      <c r="I3" s="35"/>
      <c r="J3" s="35"/>
      <c r="K3" s="35"/>
      <c r="L3" s="35"/>
      <c r="M3" s="36"/>
      <c r="N3" s="66"/>
      <c r="O3" s="46"/>
    </row>
    <row r="4" spans="1:15" ht="15">
      <c r="A4" s="62" t="str">
        <f aca="true" t="shared" si="0" ref="A4:A59">IF(O4="Breitensport","B2.30.","2.30.")</f>
        <v>2.30.</v>
      </c>
      <c r="B4" s="60" t="e">
        <f>IF($E4="m",VLOOKUP($J4,Daten!$D$3:$E$123,2),VLOOKUP($J4,Daten!$F$3:$G$123,2))</f>
        <v>#N/A</v>
      </c>
      <c r="C4" s="37"/>
      <c r="D4" s="38"/>
      <c r="E4" s="39"/>
      <c r="F4" s="40"/>
      <c r="G4" s="22" t="e">
        <f>VLOOKUP($F4,Daten!$A$2:$B$46,2)</f>
        <v>#N/A</v>
      </c>
      <c r="H4" s="47"/>
      <c r="I4" s="39"/>
      <c r="J4" s="39"/>
      <c r="K4" s="39"/>
      <c r="L4" s="39"/>
      <c r="M4" s="40"/>
      <c r="N4" s="67"/>
      <c r="O4" s="48"/>
    </row>
    <row r="5" spans="1:15" ht="15">
      <c r="A5" s="62" t="str">
        <f t="shared" si="0"/>
        <v>2.30.</v>
      </c>
      <c r="B5" s="60" t="e">
        <f>IF($E5="m",VLOOKUP($J5,Daten!$D$3:$E$123,2),VLOOKUP($J5,Daten!$F$3:$G$123,2))</f>
        <v>#N/A</v>
      </c>
      <c r="C5" s="37"/>
      <c r="D5" s="38"/>
      <c r="E5" s="39"/>
      <c r="F5" s="40"/>
      <c r="G5" s="22" t="e">
        <f>VLOOKUP($F5,Daten!$A$2:$B$46,2)</f>
        <v>#N/A</v>
      </c>
      <c r="H5" s="47"/>
      <c r="I5" s="39"/>
      <c r="J5" s="39"/>
      <c r="K5" s="39"/>
      <c r="L5" s="39"/>
      <c r="M5" s="40"/>
      <c r="N5" s="67"/>
      <c r="O5" s="48"/>
    </row>
    <row r="6" spans="1:15" ht="15">
      <c r="A6" s="62" t="str">
        <f t="shared" si="0"/>
        <v>2.30.</v>
      </c>
      <c r="B6" s="60" t="e">
        <f>IF($E6="m",VLOOKUP($J6,Daten!$D$3:$E$123,2),VLOOKUP($J6,Daten!$F$3:$G$123,2))</f>
        <v>#N/A</v>
      </c>
      <c r="C6" s="37"/>
      <c r="D6" s="38"/>
      <c r="E6" s="39"/>
      <c r="F6" s="40"/>
      <c r="G6" s="22" t="e">
        <f>VLOOKUP($F6,Daten!$A$2:$B$46,2)</f>
        <v>#N/A</v>
      </c>
      <c r="H6" s="47"/>
      <c r="I6" s="39"/>
      <c r="J6" s="39"/>
      <c r="K6" s="39"/>
      <c r="L6" s="39"/>
      <c r="M6" s="40"/>
      <c r="N6" s="67"/>
      <c r="O6" s="48"/>
    </row>
    <row r="7" spans="1:15" ht="15">
      <c r="A7" s="62" t="str">
        <f t="shared" si="0"/>
        <v>2.30.</v>
      </c>
      <c r="B7" s="60" t="e">
        <f>IF($E7="m",VLOOKUP($J7,Daten!$D$3:$E$123,2),VLOOKUP($J7,Daten!$F$3:$G$123,2))</f>
        <v>#N/A</v>
      </c>
      <c r="C7" s="37"/>
      <c r="D7" s="38"/>
      <c r="E7" s="39"/>
      <c r="F7" s="40"/>
      <c r="G7" s="22" t="e">
        <f>VLOOKUP($F7,Daten!$A$2:$B$46,2)</f>
        <v>#N/A</v>
      </c>
      <c r="H7" s="47"/>
      <c r="I7" s="39"/>
      <c r="J7" s="39"/>
      <c r="K7" s="39"/>
      <c r="L7" s="39"/>
      <c r="M7" s="40"/>
      <c r="N7" s="67"/>
      <c r="O7" s="48"/>
    </row>
    <row r="8" spans="1:15" ht="15">
      <c r="A8" s="62" t="str">
        <f t="shared" si="0"/>
        <v>2.30.</v>
      </c>
      <c r="B8" s="60" t="e">
        <f>IF($E8="m",VLOOKUP($J8,Daten!$D$3:$E$123,2),VLOOKUP($J8,Daten!$F$3:$G$123,2))</f>
        <v>#N/A</v>
      </c>
      <c r="C8" s="37"/>
      <c r="D8" s="38"/>
      <c r="E8" s="39"/>
      <c r="F8" s="40"/>
      <c r="G8" s="22" t="e">
        <f>VLOOKUP($F8,Daten!$A$2:$B$46,2)</f>
        <v>#N/A</v>
      </c>
      <c r="H8" s="47"/>
      <c r="I8" s="39"/>
      <c r="J8" s="39"/>
      <c r="K8" s="39"/>
      <c r="L8" s="39"/>
      <c r="M8" s="40"/>
      <c r="N8" s="67"/>
      <c r="O8" s="48"/>
    </row>
    <row r="9" spans="1:15" ht="15">
      <c r="A9" s="62" t="str">
        <f t="shared" si="0"/>
        <v>2.30.</v>
      </c>
      <c r="B9" s="60" t="e">
        <f>IF($E9="m",VLOOKUP($J9,Daten!$D$3:$E$123,2),VLOOKUP($J9,Daten!$F$3:$G$123,2))</f>
        <v>#N/A</v>
      </c>
      <c r="C9" s="37"/>
      <c r="D9" s="38"/>
      <c r="E9" s="39"/>
      <c r="F9" s="40"/>
      <c r="G9" s="22" t="e">
        <f>VLOOKUP($F9,Daten!$A$2:$B$46,2)</f>
        <v>#N/A</v>
      </c>
      <c r="H9" s="47"/>
      <c r="I9" s="39"/>
      <c r="J9" s="39"/>
      <c r="K9" s="39"/>
      <c r="L9" s="39"/>
      <c r="M9" s="40"/>
      <c r="N9" s="67"/>
      <c r="O9" s="48"/>
    </row>
    <row r="10" spans="1:15" ht="15">
      <c r="A10" s="62" t="str">
        <f t="shared" si="0"/>
        <v>2.30.</v>
      </c>
      <c r="B10" s="60" t="e">
        <f>IF($E10="m",VLOOKUP($J10,Daten!$D$3:$E$123,2),VLOOKUP($J10,Daten!$F$3:$G$123,2))</f>
        <v>#N/A</v>
      </c>
      <c r="C10" s="37"/>
      <c r="D10" s="38"/>
      <c r="E10" s="39"/>
      <c r="F10" s="40"/>
      <c r="G10" s="22" t="e">
        <f>VLOOKUP($F10,Daten!$A$2:$B$46,2)</f>
        <v>#N/A</v>
      </c>
      <c r="H10" s="47"/>
      <c r="I10" s="39"/>
      <c r="J10" s="39"/>
      <c r="K10" s="39"/>
      <c r="L10" s="39"/>
      <c r="M10" s="40"/>
      <c r="N10" s="67"/>
      <c r="O10" s="48"/>
    </row>
    <row r="11" spans="1:15" ht="15">
      <c r="A11" s="62" t="str">
        <f t="shared" si="0"/>
        <v>2.30.</v>
      </c>
      <c r="B11" s="60" t="e">
        <f>IF($E11="m",VLOOKUP($J11,Daten!$D$3:$E$123,2),VLOOKUP($J11,Daten!$F$3:$G$123,2))</f>
        <v>#N/A</v>
      </c>
      <c r="C11" s="37"/>
      <c r="D11" s="38"/>
      <c r="E11" s="39"/>
      <c r="F11" s="40"/>
      <c r="G11" s="22" t="e">
        <f>VLOOKUP($F11,Daten!$A$2:$B$46,2)</f>
        <v>#N/A</v>
      </c>
      <c r="H11" s="47"/>
      <c r="I11" s="39"/>
      <c r="J11" s="39"/>
      <c r="K11" s="39"/>
      <c r="L11" s="39"/>
      <c r="M11" s="40"/>
      <c r="N11" s="67"/>
      <c r="O11" s="48"/>
    </row>
    <row r="12" spans="1:15" ht="15">
      <c r="A12" s="62" t="str">
        <f t="shared" si="0"/>
        <v>2.30.</v>
      </c>
      <c r="B12" s="60" t="e">
        <f>IF($E12="m",VLOOKUP($J12,Daten!$D$3:$E$123,2),VLOOKUP($J12,Daten!$F$3:$G$123,2))</f>
        <v>#N/A</v>
      </c>
      <c r="C12" s="37"/>
      <c r="D12" s="38"/>
      <c r="E12" s="39"/>
      <c r="F12" s="40"/>
      <c r="G12" s="22" t="e">
        <f>VLOOKUP($F12,Daten!$A$2:$B$46,2)</f>
        <v>#N/A</v>
      </c>
      <c r="H12" s="47"/>
      <c r="I12" s="39"/>
      <c r="J12" s="39"/>
      <c r="K12" s="39"/>
      <c r="L12" s="39"/>
      <c r="M12" s="40"/>
      <c r="N12" s="67"/>
      <c r="O12" s="48"/>
    </row>
    <row r="13" spans="1:15" ht="15">
      <c r="A13" s="62" t="str">
        <f t="shared" si="0"/>
        <v>2.30.</v>
      </c>
      <c r="B13" s="60" t="e">
        <f>IF($E13="m",VLOOKUP($J13,Daten!$D$3:$E$123,2),VLOOKUP($J13,Daten!$F$3:$G$123,2))</f>
        <v>#N/A</v>
      </c>
      <c r="C13" s="37"/>
      <c r="D13" s="38"/>
      <c r="E13" s="39"/>
      <c r="F13" s="40"/>
      <c r="G13" s="22" t="e">
        <f>VLOOKUP($F13,Daten!$A$2:$B$46,2)</f>
        <v>#N/A</v>
      </c>
      <c r="H13" s="47"/>
      <c r="I13" s="39"/>
      <c r="J13" s="39"/>
      <c r="K13" s="39"/>
      <c r="L13" s="39"/>
      <c r="M13" s="40"/>
      <c r="N13" s="67"/>
      <c r="O13" s="48"/>
    </row>
    <row r="14" spans="1:15" ht="15">
      <c r="A14" s="62" t="str">
        <f t="shared" si="0"/>
        <v>2.30.</v>
      </c>
      <c r="B14" s="60" t="e">
        <f>IF($E14="m",VLOOKUP($J14,Daten!$D$3:$E$123,2),VLOOKUP($J14,Daten!$F$3:$G$123,2))</f>
        <v>#N/A</v>
      </c>
      <c r="C14" s="37"/>
      <c r="D14" s="38"/>
      <c r="E14" s="39"/>
      <c r="F14" s="40"/>
      <c r="G14" s="22" t="e">
        <f>VLOOKUP($F14,Daten!$A$2:$B$46,2)</f>
        <v>#N/A</v>
      </c>
      <c r="H14" s="47"/>
      <c r="I14" s="39"/>
      <c r="J14" s="39"/>
      <c r="K14" s="39"/>
      <c r="L14" s="39"/>
      <c r="M14" s="40"/>
      <c r="N14" s="67"/>
      <c r="O14" s="48"/>
    </row>
    <row r="15" spans="1:15" ht="15">
      <c r="A15" s="62" t="str">
        <f t="shared" si="0"/>
        <v>2.30.</v>
      </c>
      <c r="B15" s="60" t="e">
        <f>IF($E15="m",VLOOKUP($J15,Daten!$D$3:$E$123,2),VLOOKUP($J15,Daten!$F$3:$G$123,2))</f>
        <v>#N/A</v>
      </c>
      <c r="C15" s="37"/>
      <c r="D15" s="38"/>
      <c r="E15" s="39"/>
      <c r="F15" s="40"/>
      <c r="G15" s="22" t="e">
        <f>VLOOKUP($F15,Daten!$A$2:$B$46,2)</f>
        <v>#N/A</v>
      </c>
      <c r="H15" s="47"/>
      <c r="I15" s="39"/>
      <c r="J15" s="39"/>
      <c r="K15" s="39"/>
      <c r="L15" s="39"/>
      <c r="M15" s="40"/>
      <c r="N15" s="67"/>
      <c r="O15" s="48"/>
    </row>
    <row r="16" spans="1:15" ht="15">
      <c r="A16" s="62" t="str">
        <f t="shared" si="0"/>
        <v>2.30.</v>
      </c>
      <c r="B16" s="60" t="e">
        <f>IF($E16="m",VLOOKUP($J16,Daten!$D$3:$E$123,2),VLOOKUP($J16,Daten!$F$3:$G$123,2))</f>
        <v>#N/A</v>
      </c>
      <c r="C16" s="37"/>
      <c r="D16" s="38"/>
      <c r="E16" s="39"/>
      <c r="F16" s="40"/>
      <c r="G16" s="22" t="e">
        <f>VLOOKUP($F16,Daten!$A$2:$B$46,2)</f>
        <v>#N/A</v>
      </c>
      <c r="H16" s="47"/>
      <c r="I16" s="39"/>
      <c r="J16" s="39"/>
      <c r="K16" s="39"/>
      <c r="L16" s="39"/>
      <c r="M16" s="40"/>
      <c r="N16" s="67"/>
      <c r="O16" s="48"/>
    </row>
    <row r="17" spans="1:15" ht="15">
      <c r="A17" s="62" t="str">
        <f t="shared" si="0"/>
        <v>2.30.</v>
      </c>
      <c r="B17" s="60" t="e">
        <f>IF($E17="m",VLOOKUP($J17,Daten!$D$3:$E$123,2),VLOOKUP($J17,Daten!$F$3:$G$123,2))</f>
        <v>#N/A</v>
      </c>
      <c r="C17" s="37"/>
      <c r="D17" s="38"/>
      <c r="E17" s="39"/>
      <c r="F17" s="40"/>
      <c r="G17" s="22" t="e">
        <f>VLOOKUP($F17,Daten!$A$2:$B$46,2)</f>
        <v>#N/A</v>
      </c>
      <c r="H17" s="47"/>
      <c r="I17" s="39"/>
      <c r="J17" s="39"/>
      <c r="K17" s="39"/>
      <c r="L17" s="39"/>
      <c r="M17" s="40"/>
      <c r="N17" s="67"/>
      <c r="O17" s="48"/>
    </row>
    <row r="18" spans="1:15" ht="15">
      <c r="A18" s="62" t="str">
        <f t="shared" si="0"/>
        <v>2.30.</v>
      </c>
      <c r="B18" s="60" t="e">
        <f>IF($E18="m",VLOOKUP($J18,Daten!$D$3:$E$123,2),VLOOKUP($J18,Daten!$F$3:$G$123,2))</f>
        <v>#N/A</v>
      </c>
      <c r="C18" s="37"/>
      <c r="D18" s="38"/>
      <c r="E18" s="39"/>
      <c r="F18" s="40"/>
      <c r="G18" s="22" t="e">
        <f>VLOOKUP($F18,Daten!$A$2:$B$46,2)</f>
        <v>#N/A</v>
      </c>
      <c r="H18" s="47"/>
      <c r="I18" s="39"/>
      <c r="J18" s="39"/>
      <c r="K18" s="39"/>
      <c r="L18" s="39"/>
      <c r="M18" s="40"/>
      <c r="N18" s="67"/>
      <c r="O18" s="48"/>
    </row>
    <row r="19" spans="1:15" ht="15">
      <c r="A19" s="62" t="str">
        <f t="shared" si="0"/>
        <v>2.30.</v>
      </c>
      <c r="B19" s="60" t="e">
        <f>IF($E19="m",VLOOKUP($J19,Daten!$D$3:$E$123,2),VLOOKUP($J19,Daten!$F$3:$G$123,2))</f>
        <v>#N/A</v>
      </c>
      <c r="C19" s="37"/>
      <c r="D19" s="38"/>
      <c r="E19" s="39"/>
      <c r="F19" s="40"/>
      <c r="G19" s="22" t="e">
        <f>VLOOKUP($F19,Daten!$A$2:$B$46,2)</f>
        <v>#N/A</v>
      </c>
      <c r="H19" s="47"/>
      <c r="I19" s="39"/>
      <c r="J19" s="39"/>
      <c r="K19" s="39"/>
      <c r="L19" s="39"/>
      <c r="M19" s="40"/>
      <c r="N19" s="67"/>
      <c r="O19" s="48"/>
    </row>
    <row r="20" spans="1:15" ht="15">
      <c r="A20" s="62" t="str">
        <f t="shared" si="0"/>
        <v>2.30.</v>
      </c>
      <c r="B20" s="60" t="e">
        <f>IF($E20="m",VLOOKUP($J20,Daten!$D$3:$E$123,2),VLOOKUP($J20,Daten!$F$3:$G$123,2))</f>
        <v>#N/A</v>
      </c>
      <c r="C20" s="37"/>
      <c r="D20" s="38"/>
      <c r="E20" s="39"/>
      <c r="F20" s="40"/>
      <c r="G20" s="22" t="e">
        <f>VLOOKUP($F20,Daten!$A$2:$B$46,2)</f>
        <v>#N/A</v>
      </c>
      <c r="H20" s="47"/>
      <c r="I20" s="39"/>
      <c r="J20" s="39"/>
      <c r="K20" s="39"/>
      <c r="L20" s="39"/>
      <c r="M20" s="40"/>
      <c r="N20" s="67"/>
      <c r="O20" s="48"/>
    </row>
    <row r="21" spans="1:15" ht="15">
      <c r="A21" s="62" t="str">
        <f t="shared" si="0"/>
        <v>2.30.</v>
      </c>
      <c r="B21" s="60" t="e">
        <f>IF($E21="m",VLOOKUP($J21,Daten!$D$3:$E$123,2),VLOOKUP($J21,Daten!$F$3:$G$123,2))</f>
        <v>#N/A</v>
      </c>
      <c r="C21" s="37"/>
      <c r="D21" s="38"/>
      <c r="E21" s="39"/>
      <c r="F21" s="40"/>
      <c r="G21" s="22" t="e">
        <f>VLOOKUP($F21,Daten!$A$2:$B$46,2)</f>
        <v>#N/A</v>
      </c>
      <c r="H21" s="47"/>
      <c r="I21" s="39"/>
      <c r="J21" s="39"/>
      <c r="K21" s="39"/>
      <c r="L21" s="39"/>
      <c r="M21" s="40"/>
      <c r="N21" s="67"/>
      <c r="O21" s="48"/>
    </row>
    <row r="22" spans="1:15" ht="15">
      <c r="A22" s="62" t="str">
        <f t="shared" si="0"/>
        <v>2.30.</v>
      </c>
      <c r="B22" s="60" t="e">
        <f>IF($E22="m",VLOOKUP($J22,Daten!$D$3:$E$123,2),VLOOKUP($J22,Daten!$F$3:$G$123,2))</f>
        <v>#N/A</v>
      </c>
      <c r="C22" s="37"/>
      <c r="D22" s="38"/>
      <c r="E22" s="39"/>
      <c r="F22" s="40"/>
      <c r="G22" s="22" t="e">
        <f>VLOOKUP($F22,Daten!$A$2:$B$46,2)</f>
        <v>#N/A</v>
      </c>
      <c r="H22" s="47"/>
      <c r="I22" s="39"/>
      <c r="J22" s="39"/>
      <c r="K22" s="39"/>
      <c r="L22" s="39"/>
      <c r="M22" s="40"/>
      <c r="N22" s="67"/>
      <c r="O22" s="48"/>
    </row>
    <row r="23" spans="1:15" ht="15">
      <c r="A23" s="62" t="str">
        <f t="shared" si="0"/>
        <v>2.30.</v>
      </c>
      <c r="B23" s="60" t="e">
        <f>IF($E23="m",VLOOKUP($J23,Daten!$D$3:$E$123,2),VLOOKUP($J23,Daten!$F$3:$G$123,2))</f>
        <v>#N/A</v>
      </c>
      <c r="C23" s="37"/>
      <c r="D23" s="38"/>
      <c r="E23" s="39"/>
      <c r="F23" s="40"/>
      <c r="G23" s="22" t="e">
        <f>VLOOKUP($F23,Daten!$A$2:$B$46,2)</f>
        <v>#N/A</v>
      </c>
      <c r="H23" s="47"/>
      <c r="I23" s="39"/>
      <c r="J23" s="39"/>
      <c r="K23" s="39"/>
      <c r="L23" s="39"/>
      <c r="M23" s="40"/>
      <c r="N23" s="67"/>
      <c r="O23" s="48"/>
    </row>
    <row r="24" spans="1:15" ht="15">
      <c r="A24" s="62" t="str">
        <f t="shared" si="0"/>
        <v>2.30.</v>
      </c>
      <c r="B24" s="60" t="e">
        <f>IF($E24="m",VLOOKUP($J24,Daten!$D$3:$E$123,2),VLOOKUP($J24,Daten!$F$3:$G$123,2))</f>
        <v>#N/A</v>
      </c>
      <c r="C24" s="37"/>
      <c r="D24" s="38"/>
      <c r="E24" s="39"/>
      <c r="F24" s="40"/>
      <c r="G24" s="22" t="e">
        <f>VLOOKUP($F24,Daten!$A$2:$B$46,2)</f>
        <v>#N/A</v>
      </c>
      <c r="H24" s="47"/>
      <c r="I24" s="39"/>
      <c r="J24" s="39"/>
      <c r="K24" s="39"/>
      <c r="L24" s="39"/>
      <c r="M24" s="40"/>
      <c r="N24" s="67"/>
      <c r="O24" s="48"/>
    </row>
    <row r="25" spans="1:15" ht="15">
      <c r="A25" s="62" t="str">
        <f t="shared" si="0"/>
        <v>2.30.</v>
      </c>
      <c r="B25" s="60" t="e">
        <f>IF($E25="m",VLOOKUP($J25,Daten!$D$3:$E$123,2),VLOOKUP($J25,Daten!$F$3:$G$123,2))</f>
        <v>#N/A</v>
      </c>
      <c r="C25" s="37"/>
      <c r="D25" s="38"/>
      <c r="E25" s="39"/>
      <c r="F25" s="40"/>
      <c r="G25" s="22" t="e">
        <f>VLOOKUP($F25,Daten!$A$2:$B$46,2)</f>
        <v>#N/A</v>
      </c>
      <c r="H25" s="47"/>
      <c r="I25" s="39"/>
      <c r="J25" s="39"/>
      <c r="K25" s="39"/>
      <c r="L25" s="39"/>
      <c r="M25" s="40"/>
      <c r="N25" s="67"/>
      <c r="O25" s="48"/>
    </row>
    <row r="26" spans="1:15" ht="15">
      <c r="A26" s="62" t="str">
        <f t="shared" si="0"/>
        <v>2.30.</v>
      </c>
      <c r="B26" s="60" t="e">
        <f>IF($E26="m",VLOOKUP($J26,Daten!$D$3:$E$123,2),VLOOKUP($J26,Daten!$F$3:$G$123,2))</f>
        <v>#N/A</v>
      </c>
      <c r="C26" s="37"/>
      <c r="D26" s="38"/>
      <c r="E26" s="39"/>
      <c r="F26" s="40"/>
      <c r="G26" s="22" t="e">
        <f>VLOOKUP($F26,Daten!$A$2:$B$46,2)</f>
        <v>#N/A</v>
      </c>
      <c r="H26" s="47"/>
      <c r="I26" s="39"/>
      <c r="J26" s="39"/>
      <c r="K26" s="39"/>
      <c r="L26" s="39"/>
      <c r="M26" s="40"/>
      <c r="N26" s="67"/>
      <c r="O26" s="48"/>
    </row>
    <row r="27" spans="1:15" ht="15">
      <c r="A27" s="62" t="str">
        <f t="shared" si="0"/>
        <v>2.30.</v>
      </c>
      <c r="B27" s="60" t="e">
        <f>IF($E27="m",VLOOKUP($J27,Daten!$D$3:$E$123,2),VLOOKUP($J27,Daten!$F$3:$G$123,2))</f>
        <v>#N/A</v>
      </c>
      <c r="C27" s="37"/>
      <c r="D27" s="38"/>
      <c r="E27" s="39"/>
      <c r="F27" s="40"/>
      <c r="G27" s="22" t="e">
        <f>VLOOKUP($F27,Daten!$A$2:$B$46,2)</f>
        <v>#N/A</v>
      </c>
      <c r="H27" s="47"/>
      <c r="I27" s="39"/>
      <c r="J27" s="39"/>
      <c r="K27" s="39"/>
      <c r="L27" s="39"/>
      <c r="M27" s="40"/>
      <c r="N27" s="67"/>
      <c r="O27" s="48"/>
    </row>
    <row r="28" spans="1:15" ht="15">
      <c r="A28" s="62" t="str">
        <f t="shared" si="0"/>
        <v>2.30.</v>
      </c>
      <c r="B28" s="60" t="e">
        <f>IF($E28="m",VLOOKUP($J28,Daten!$D$3:$E$123,2),VLOOKUP($J28,Daten!$F$3:$G$123,2))</f>
        <v>#N/A</v>
      </c>
      <c r="C28" s="37"/>
      <c r="D28" s="38"/>
      <c r="E28" s="39"/>
      <c r="F28" s="40"/>
      <c r="G28" s="22" t="e">
        <f>VLOOKUP($F28,Daten!$A$2:$B$46,2)</f>
        <v>#N/A</v>
      </c>
      <c r="H28" s="47"/>
      <c r="I28" s="39"/>
      <c r="J28" s="39"/>
      <c r="K28" s="39"/>
      <c r="L28" s="39"/>
      <c r="M28" s="40"/>
      <c r="N28" s="67"/>
      <c r="O28" s="48"/>
    </row>
    <row r="29" spans="1:15" ht="15">
      <c r="A29" s="62" t="str">
        <f t="shared" si="0"/>
        <v>2.30.</v>
      </c>
      <c r="B29" s="60" t="e">
        <f>IF($E29="m",VLOOKUP($J29,Daten!$D$3:$E$123,2),VLOOKUP($J29,Daten!$F$3:$G$123,2))</f>
        <v>#N/A</v>
      </c>
      <c r="C29" s="37"/>
      <c r="D29" s="38"/>
      <c r="E29" s="39"/>
      <c r="F29" s="40"/>
      <c r="G29" s="22" t="e">
        <f>VLOOKUP($F29,Daten!$A$2:$B$46,2)</f>
        <v>#N/A</v>
      </c>
      <c r="H29" s="47"/>
      <c r="I29" s="39"/>
      <c r="J29" s="39"/>
      <c r="K29" s="39"/>
      <c r="L29" s="39"/>
      <c r="M29" s="40"/>
      <c r="N29" s="67"/>
      <c r="O29" s="48"/>
    </row>
    <row r="30" spans="1:15" ht="15">
      <c r="A30" s="62" t="str">
        <f t="shared" si="0"/>
        <v>2.30.</v>
      </c>
      <c r="B30" s="60" t="e">
        <f>IF($E30="m",VLOOKUP($J30,Daten!$D$3:$E$123,2),VLOOKUP($J30,Daten!$F$3:$G$123,2))</f>
        <v>#N/A</v>
      </c>
      <c r="C30" s="37"/>
      <c r="D30" s="38"/>
      <c r="E30" s="39"/>
      <c r="F30" s="40"/>
      <c r="G30" s="22" t="e">
        <f>VLOOKUP($F30,Daten!$A$2:$B$46,2)</f>
        <v>#N/A</v>
      </c>
      <c r="H30" s="47"/>
      <c r="I30" s="39"/>
      <c r="J30" s="39"/>
      <c r="K30" s="39"/>
      <c r="L30" s="39"/>
      <c r="M30" s="40"/>
      <c r="N30" s="67"/>
      <c r="O30" s="48"/>
    </row>
    <row r="31" spans="1:15" ht="15">
      <c r="A31" s="62" t="str">
        <f t="shared" si="0"/>
        <v>2.30.</v>
      </c>
      <c r="B31" s="60" t="e">
        <f>IF($E31="m",VLOOKUP($J31,Daten!$D$3:$E$123,2),VLOOKUP($J31,Daten!$F$3:$G$123,2))</f>
        <v>#N/A</v>
      </c>
      <c r="C31" s="37"/>
      <c r="D31" s="38"/>
      <c r="E31" s="39"/>
      <c r="F31" s="40"/>
      <c r="G31" s="22" t="e">
        <f>VLOOKUP($F31,Daten!$A$2:$B$46,2)</f>
        <v>#N/A</v>
      </c>
      <c r="H31" s="47"/>
      <c r="I31" s="39"/>
      <c r="J31" s="39"/>
      <c r="K31" s="39"/>
      <c r="L31" s="39"/>
      <c r="M31" s="40"/>
      <c r="N31" s="67"/>
      <c r="O31" s="48"/>
    </row>
    <row r="32" spans="1:15" ht="15">
      <c r="A32" s="62" t="str">
        <f t="shared" si="0"/>
        <v>2.30.</v>
      </c>
      <c r="B32" s="60" t="e">
        <f>IF($E32="m",VLOOKUP($J32,Daten!$D$3:$E$123,2),VLOOKUP($J32,Daten!$F$3:$G$123,2))</f>
        <v>#N/A</v>
      </c>
      <c r="C32" s="37"/>
      <c r="D32" s="38"/>
      <c r="E32" s="39"/>
      <c r="F32" s="40"/>
      <c r="G32" s="22" t="e">
        <f>VLOOKUP($F32,Daten!$A$2:$B$46,2)</f>
        <v>#N/A</v>
      </c>
      <c r="H32" s="47"/>
      <c r="I32" s="39"/>
      <c r="J32" s="39"/>
      <c r="K32" s="39"/>
      <c r="L32" s="39"/>
      <c r="M32" s="40"/>
      <c r="N32" s="67"/>
      <c r="O32" s="48"/>
    </row>
    <row r="33" spans="1:15" ht="15">
      <c r="A33" s="62" t="str">
        <f t="shared" si="0"/>
        <v>2.30.</v>
      </c>
      <c r="B33" s="60" t="e">
        <f>IF($E33="m",VLOOKUP($J33,Daten!$D$3:$E$123,2),VLOOKUP($J33,Daten!$F$3:$G$123,2))</f>
        <v>#N/A</v>
      </c>
      <c r="C33" s="37"/>
      <c r="D33" s="38"/>
      <c r="E33" s="39"/>
      <c r="F33" s="40"/>
      <c r="G33" s="22" t="e">
        <f>VLOOKUP($F33,Daten!$A$2:$B$46,2)</f>
        <v>#N/A</v>
      </c>
      <c r="H33" s="47"/>
      <c r="I33" s="39"/>
      <c r="J33" s="39"/>
      <c r="K33" s="39"/>
      <c r="L33" s="39"/>
      <c r="M33" s="40"/>
      <c r="N33" s="67"/>
      <c r="O33" s="48"/>
    </row>
    <row r="34" spans="1:15" ht="15">
      <c r="A34" s="62" t="str">
        <f t="shared" si="0"/>
        <v>2.30.</v>
      </c>
      <c r="B34" s="60" t="e">
        <f>IF($E34="m",VLOOKUP($J34,Daten!$D$3:$E$123,2),VLOOKUP($J34,Daten!$F$3:$G$123,2))</f>
        <v>#N/A</v>
      </c>
      <c r="C34" s="37"/>
      <c r="D34" s="38"/>
      <c r="E34" s="39"/>
      <c r="F34" s="40"/>
      <c r="G34" s="22" t="e">
        <f>VLOOKUP($F34,Daten!$A$2:$B$46,2)</f>
        <v>#N/A</v>
      </c>
      <c r="H34" s="47"/>
      <c r="I34" s="39"/>
      <c r="J34" s="39"/>
      <c r="K34" s="39"/>
      <c r="L34" s="39"/>
      <c r="M34" s="40"/>
      <c r="N34" s="67"/>
      <c r="O34" s="48"/>
    </row>
    <row r="35" spans="1:15" ht="15">
      <c r="A35" s="62" t="str">
        <f t="shared" si="0"/>
        <v>2.30.</v>
      </c>
      <c r="B35" s="60" t="e">
        <f>IF($E35="m",VLOOKUP($J35,Daten!$D$3:$E$123,2),VLOOKUP($J35,Daten!$F$3:$G$123,2))</f>
        <v>#N/A</v>
      </c>
      <c r="C35" s="37"/>
      <c r="D35" s="38"/>
      <c r="E35" s="39"/>
      <c r="F35" s="40"/>
      <c r="G35" s="22" t="e">
        <f>VLOOKUP($F35,Daten!$A$2:$B$46,2)</f>
        <v>#N/A</v>
      </c>
      <c r="H35" s="47"/>
      <c r="I35" s="39"/>
      <c r="J35" s="39"/>
      <c r="K35" s="39"/>
      <c r="L35" s="39"/>
      <c r="M35" s="40"/>
      <c r="N35" s="67"/>
      <c r="O35" s="48"/>
    </row>
    <row r="36" spans="1:15" ht="15">
      <c r="A36" s="62" t="str">
        <f t="shared" si="0"/>
        <v>2.30.</v>
      </c>
      <c r="B36" s="60" t="e">
        <f>IF($E36="m",VLOOKUP($J36,Daten!$D$3:$E$123,2),VLOOKUP($J36,Daten!$F$3:$G$123,2))</f>
        <v>#N/A</v>
      </c>
      <c r="C36" s="37"/>
      <c r="D36" s="38"/>
      <c r="E36" s="39"/>
      <c r="F36" s="40"/>
      <c r="G36" s="22" t="e">
        <f>VLOOKUP($F36,Daten!$A$2:$B$46,2)</f>
        <v>#N/A</v>
      </c>
      <c r="H36" s="47"/>
      <c r="I36" s="39"/>
      <c r="J36" s="39"/>
      <c r="K36" s="39"/>
      <c r="L36" s="39"/>
      <c r="M36" s="40"/>
      <c r="N36" s="67"/>
      <c r="O36" s="48"/>
    </row>
    <row r="37" spans="1:15" ht="15">
      <c r="A37" s="62" t="str">
        <f t="shared" si="0"/>
        <v>2.30.</v>
      </c>
      <c r="B37" s="60" t="e">
        <f>IF($E37="m",VLOOKUP($J37,Daten!$D$3:$E$123,2),VLOOKUP($J37,Daten!$F$3:$G$123,2))</f>
        <v>#N/A</v>
      </c>
      <c r="C37" s="37"/>
      <c r="D37" s="38"/>
      <c r="E37" s="39"/>
      <c r="F37" s="40"/>
      <c r="G37" s="22" t="e">
        <f>VLOOKUP($F37,Daten!$A$2:$B$46,2)</f>
        <v>#N/A</v>
      </c>
      <c r="H37" s="47"/>
      <c r="I37" s="39"/>
      <c r="J37" s="39"/>
      <c r="K37" s="39"/>
      <c r="L37" s="39"/>
      <c r="M37" s="40"/>
      <c r="N37" s="67"/>
      <c r="O37" s="48"/>
    </row>
    <row r="38" spans="1:15" ht="15">
      <c r="A38" s="62" t="str">
        <f t="shared" si="0"/>
        <v>2.30.</v>
      </c>
      <c r="B38" s="60" t="e">
        <f>IF($E38="m",VLOOKUP($J38,Daten!$D$3:$E$123,2),VLOOKUP($J38,Daten!$F$3:$G$123,2))</f>
        <v>#N/A</v>
      </c>
      <c r="C38" s="37"/>
      <c r="D38" s="38"/>
      <c r="E38" s="39"/>
      <c r="F38" s="40"/>
      <c r="G38" s="22" t="e">
        <f>VLOOKUP($F38,Daten!$A$2:$B$46,2)</f>
        <v>#N/A</v>
      </c>
      <c r="H38" s="47"/>
      <c r="I38" s="39"/>
      <c r="J38" s="39"/>
      <c r="K38" s="39"/>
      <c r="L38" s="39"/>
      <c r="M38" s="40"/>
      <c r="N38" s="67"/>
      <c r="O38" s="48"/>
    </row>
    <row r="39" spans="1:15" ht="15">
      <c r="A39" s="62" t="str">
        <f t="shared" si="0"/>
        <v>2.30.</v>
      </c>
      <c r="B39" s="60" t="e">
        <f>IF($E39="m",VLOOKUP($J39,Daten!$D$3:$E$123,2),VLOOKUP($J39,Daten!$F$3:$G$123,2))</f>
        <v>#N/A</v>
      </c>
      <c r="C39" s="37"/>
      <c r="D39" s="38"/>
      <c r="E39" s="39"/>
      <c r="F39" s="40"/>
      <c r="G39" s="22" t="e">
        <f>VLOOKUP($F39,Daten!$A$2:$B$46,2)</f>
        <v>#N/A</v>
      </c>
      <c r="H39" s="47"/>
      <c r="I39" s="39"/>
      <c r="J39" s="39"/>
      <c r="K39" s="39"/>
      <c r="L39" s="39"/>
      <c r="M39" s="40"/>
      <c r="N39" s="67"/>
      <c r="O39" s="48"/>
    </row>
    <row r="40" spans="1:15" ht="15">
      <c r="A40" s="62" t="str">
        <f t="shared" si="0"/>
        <v>2.30.</v>
      </c>
      <c r="B40" s="60" t="e">
        <f>IF($E40="m",VLOOKUP($J40,Daten!$D$3:$E$123,2),VLOOKUP($J40,Daten!$F$3:$G$123,2))</f>
        <v>#N/A</v>
      </c>
      <c r="C40" s="37"/>
      <c r="D40" s="38"/>
      <c r="E40" s="39"/>
      <c r="F40" s="40"/>
      <c r="G40" s="22" t="e">
        <f>VLOOKUP($F40,Daten!$A$2:$B$46,2)</f>
        <v>#N/A</v>
      </c>
      <c r="H40" s="47"/>
      <c r="I40" s="39"/>
      <c r="J40" s="39"/>
      <c r="K40" s="39"/>
      <c r="L40" s="39"/>
      <c r="M40" s="40"/>
      <c r="N40" s="67"/>
      <c r="O40" s="48"/>
    </row>
    <row r="41" spans="1:15" ht="15">
      <c r="A41" s="62" t="str">
        <f t="shared" si="0"/>
        <v>2.30.</v>
      </c>
      <c r="B41" s="60" t="e">
        <f>IF($E41="m",VLOOKUP($J41,Daten!$D$3:$E$123,2),VLOOKUP($J41,Daten!$F$3:$G$123,2))</f>
        <v>#N/A</v>
      </c>
      <c r="C41" s="37"/>
      <c r="D41" s="38"/>
      <c r="E41" s="39"/>
      <c r="F41" s="40"/>
      <c r="G41" s="22" t="e">
        <f>VLOOKUP($F41,Daten!$A$2:$B$46,2)</f>
        <v>#N/A</v>
      </c>
      <c r="H41" s="47"/>
      <c r="I41" s="39"/>
      <c r="J41" s="39"/>
      <c r="K41" s="39"/>
      <c r="L41" s="39"/>
      <c r="M41" s="40"/>
      <c r="N41" s="67"/>
      <c r="O41" s="48"/>
    </row>
    <row r="42" spans="1:15" ht="15">
      <c r="A42" s="62" t="str">
        <f t="shared" si="0"/>
        <v>2.30.</v>
      </c>
      <c r="B42" s="60" t="e">
        <f>IF($E42="m",VLOOKUP($J42,Daten!$D$3:$E$123,2),VLOOKUP($J42,Daten!$F$3:$G$123,2))</f>
        <v>#N/A</v>
      </c>
      <c r="C42" s="37"/>
      <c r="D42" s="38"/>
      <c r="E42" s="39"/>
      <c r="F42" s="40"/>
      <c r="G42" s="22" t="e">
        <f>VLOOKUP($F42,Daten!$A$2:$B$46,2)</f>
        <v>#N/A</v>
      </c>
      <c r="H42" s="47"/>
      <c r="I42" s="39"/>
      <c r="J42" s="39"/>
      <c r="K42" s="39"/>
      <c r="L42" s="39"/>
      <c r="M42" s="40"/>
      <c r="N42" s="67"/>
      <c r="O42" s="48"/>
    </row>
    <row r="43" spans="1:15" ht="15">
      <c r="A43" s="62" t="str">
        <f t="shared" si="0"/>
        <v>2.30.</v>
      </c>
      <c r="B43" s="60" t="e">
        <f>IF($E43="m",VLOOKUP($J43,Daten!$D$3:$E$123,2),VLOOKUP($J43,Daten!$F$3:$G$123,2))</f>
        <v>#N/A</v>
      </c>
      <c r="C43" s="37"/>
      <c r="D43" s="38"/>
      <c r="E43" s="39"/>
      <c r="F43" s="40"/>
      <c r="G43" s="22" t="e">
        <f>VLOOKUP($F43,Daten!$A$2:$B$46,2)</f>
        <v>#N/A</v>
      </c>
      <c r="H43" s="47"/>
      <c r="I43" s="39"/>
      <c r="J43" s="39"/>
      <c r="K43" s="39"/>
      <c r="L43" s="39"/>
      <c r="M43" s="40"/>
      <c r="N43" s="67"/>
      <c r="O43" s="48"/>
    </row>
    <row r="44" spans="1:15" ht="15">
      <c r="A44" s="62" t="str">
        <f t="shared" si="0"/>
        <v>2.30.</v>
      </c>
      <c r="B44" s="60" t="e">
        <f>IF($E44="m",VLOOKUP($J44,Daten!$D$3:$E$123,2),VLOOKUP($J44,Daten!$F$3:$G$123,2))</f>
        <v>#N/A</v>
      </c>
      <c r="C44" s="37"/>
      <c r="D44" s="38"/>
      <c r="E44" s="39"/>
      <c r="F44" s="40"/>
      <c r="G44" s="22" t="e">
        <f>VLOOKUP($F44,Daten!$A$2:$B$46,2)</f>
        <v>#N/A</v>
      </c>
      <c r="H44" s="47"/>
      <c r="I44" s="39"/>
      <c r="J44" s="39"/>
      <c r="K44" s="39"/>
      <c r="L44" s="39"/>
      <c r="M44" s="40"/>
      <c r="N44" s="67"/>
      <c r="O44" s="48"/>
    </row>
    <row r="45" spans="1:15" ht="15">
      <c r="A45" s="62" t="str">
        <f t="shared" si="0"/>
        <v>2.30.</v>
      </c>
      <c r="B45" s="60" t="e">
        <f>IF($E45="m",VLOOKUP($J45,Daten!$D$3:$E$123,2),VLOOKUP($J45,Daten!$F$3:$G$123,2))</f>
        <v>#N/A</v>
      </c>
      <c r="C45" s="37"/>
      <c r="D45" s="38"/>
      <c r="E45" s="39"/>
      <c r="F45" s="40"/>
      <c r="G45" s="22" t="e">
        <f>VLOOKUP($F45,Daten!$A$2:$B$46,2)</f>
        <v>#N/A</v>
      </c>
      <c r="H45" s="47"/>
      <c r="I45" s="39"/>
      <c r="J45" s="39"/>
      <c r="K45" s="39"/>
      <c r="L45" s="39"/>
      <c r="M45" s="40"/>
      <c r="N45" s="67"/>
      <c r="O45" s="48"/>
    </row>
    <row r="46" spans="1:15" ht="15">
      <c r="A46" s="62" t="str">
        <f t="shared" si="0"/>
        <v>2.30.</v>
      </c>
      <c r="B46" s="60" t="e">
        <f>IF($E46="m",VLOOKUP($J46,Daten!$D$3:$E$123,2),VLOOKUP($J46,Daten!$F$3:$G$123,2))</f>
        <v>#N/A</v>
      </c>
      <c r="C46" s="37"/>
      <c r="D46" s="38"/>
      <c r="E46" s="39"/>
      <c r="F46" s="40"/>
      <c r="G46" s="22" t="e">
        <f>VLOOKUP($F46,Daten!$A$2:$B$46,2)</f>
        <v>#N/A</v>
      </c>
      <c r="H46" s="47"/>
      <c r="I46" s="39"/>
      <c r="J46" s="39"/>
      <c r="K46" s="39"/>
      <c r="L46" s="39"/>
      <c r="M46" s="40"/>
      <c r="N46" s="67"/>
      <c r="O46" s="48"/>
    </row>
    <row r="47" spans="1:15" ht="15">
      <c r="A47" s="62" t="str">
        <f t="shared" si="0"/>
        <v>2.30.</v>
      </c>
      <c r="B47" s="60" t="e">
        <f>IF($E47="m",VLOOKUP($J47,Daten!$D$3:$E$123,2),VLOOKUP($J47,Daten!$F$3:$G$123,2))</f>
        <v>#N/A</v>
      </c>
      <c r="C47" s="37"/>
      <c r="D47" s="38"/>
      <c r="E47" s="39"/>
      <c r="F47" s="40"/>
      <c r="G47" s="22" t="e">
        <f>VLOOKUP($F47,Daten!$A$2:$B$46,2)</f>
        <v>#N/A</v>
      </c>
      <c r="H47" s="47"/>
      <c r="I47" s="39"/>
      <c r="J47" s="39"/>
      <c r="K47" s="39"/>
      <c r="L47" s="39"/>
      <c r="M47" s="40"/>
      <c r="N47" s="67"/>
      <c r="O47" s="48"/>
    </row>
    <row r="48" spans="1:15" ht="15">
      <c r="A48" s="62" t="str">
        <f t="shared" si="0"/>
        <v>2.30.</v>
      </c>
      <c r="B48" s="60" t="e">
        <f>IF($E48="m",VLOOKUP($J48,Daten!$D$3:$E$123,2),VLOOKUP($J48,Daten!$F$3:$G$123,2))</f>
        <v>#N/A</v>
      </c>
      <c r="C48" s="37"/>
      <c r="D48" s="38"/>
      <c r="E48" s="39"/>
      <c r="F48" s="40"/>
      <c r="G48" s="22" t="e">
        <f>VLOOKUP($F48,Daten!$A$2:$B$46,2)</f>
        <v>#N/A</v>
      </c>
      <c r="H48" s="47"/>
      <c r="I48" s="39"/>
      <c r="J48" s="39"/>
      <c r="K48" s="39"/>
      <c r="L48" s="39"/>
      <c r="M48" s="40"/>
      <c r="N48" s="67"/>
      <c r="O48" s="48"/>
    </row>
    <row r="49" spans="1:15" ht="15">
      <c r="A49" s="62" t="str">
        <f t="shared" si="0"/>
        <v>2.30.</v>
      </c>
      <c r="B49" s="60" t="e">
        <f>IF($E49="m",VLOOKUP($J49,Daten!$D$3:$E$123,2),VLOOKUP($J49,Daten!$F$3:$G$123,2))</f>
        <v>#N/A</v>
      </c>
      <c r="C49" s="37"/>
      <c r="D49" s="38"/>
      <c r="E49" s="39"/>
      <c r="F49" s="40"/>
      <c r="G49" s="22" t="e">
        <f>VLOOKUP($F49,Daten!$A$2:$B$46,2)</f>
        <v>#N/A</v>
      </c>
      <c r="H49" s="47"/>
      <c r="I49" s="39"/>
      <c r="J49" s="39"/>
      <c r="K49" s="39"/>
      <c r="L49" s="39"/>
      <c r="M49" s="40"/>
      <c r="N49" s="67"/>
      <c r="O49" s="48"/>
    </row>
    <row r="50" spans="1:15" ht="15">
      <c r="A50" s="62" t="str">
        <f t="shared" si="0"/>
        <v>2.30.</v>
      </c>
      <c r="B50" s="60" t="e">
        <f>IF($E50="m",VLOOKUP($J50,Daten!$D$3:$E$123,2),VLOOKUP($J50,Daten!$F$3:$G$123,2))</f>
        <v>#N/A</v>
      </c>
      <c r="C50" s="37"/>
      <c r="D50" s="38"/>
      <c r="E50" s="39"/>
      <c r="F50" s="40"/>
      <c r="G50" s="22" t="e">
        <f>VLOOKUP($F50,Daten!$A$2:$B$46,2)</f>
        <v>#N/A</v>
      </c>
      <c r="H50" s="47"/>
      <c r="I50" s="39"/>
      <c r="J50" s="39"/>
      <c r="K50" s="39"/>
      <c r="L50" s="39"/>
      <c r="M50" s="40"/>
      <c r="N50" s="67"/>
      <c r="O50" s="48"/>
    </row>
    <row r="51" spans="1:15" ht="15">
      <c r="A51" s="62" t="str">
        <f t="shared" si="0"/>
        <v>2.30.</v>
      </c>
      <c r="B51" s="60" t="e">
        <f>IF($E51="m",VLOOKUP($J51,Daten!$D$3:$E$123,2),VLOOKUP($J51,Daten!$F$3:$G$123,2))</f>
        <v>#N/A</v>
      </c>
      <c r="C51" s="37"/>
      <c r="D51" s="38"/>
      <c r="E51" s="39"/>
      <c r="F51" s="40"/>
      <c r="G51" s="22" t="e">
        <f>VLOOKUP($F51,Daten!$A$2:$B$46,2)</f>
        <v>#N/A</v>
      </c>
      <c r="H51" s="47"/>
      <c r="I51" s="39"/>
      <c r="J51" s="39"/>
      <c r="K51" s="39"/>
      <c r="L51" s="39"/>
      <c r="M51" s="40"/>
      <c r="N51" s="67"/>
      <c r="O51" s="48"/>
    </row>
    <row r="52" spans="1:15" ht="15">
      <c r="A52" s="62" t="str">
        <f t="shared" si="0"/>
        <v>2.30.</v>
      </c>
      <c r="B52" s="60" t="e">
        <f>IF($E52="m",VLOOKUP($J52,Daten!$D$3:$E$123,2),VLOOKUP($J52,Daten!$F$3:$G$123,2))</f>
        <v>#N/A</v>
      </c>
      <c r="C52" s="37"/>
      <c r="D52" s="38"/>
      <c r="E52" s="39"/>
      <c r="F52" s="40"/>
      <c r="G52" s="22" t="e">
        <f>VLOOKUP($F52,Daten!$A$2:$B$46,2)</f>
        <v>#N/A</v>
      </c>
      <c r="H52" s="47"/>
      <c r="I52" s="39"/>
      <c r="J52" s="39"/>
      <c r="K52" s="39"/>
      <c r="L52" s="39"/>
      <c r="M52" s="40"/>
      <c r="N52" s="67"/>
      <c r="O52" s="48"/>
    </row>
    <row r="53" spans="1:15" ht="15">
      <c r="A53" s="62" t="str">
        <f t="shared" si="0"/>
        <v>2.30.</v>
      </c>
      <c r="B53" s="60" t="e">
        <f>IF($E53="m",VLOOKUP($J53,Daten!$D$3:$E$123,2),VLOOKUP($J53,Daten!$F$3:$G$123,2))</f>
        <v>#N/A</v>
      </c>
      <c r="C53" s="37"/>
      <c r="D53" s="38"/>
      <c r="E53" s="39"/>
      <c r="F53" s="40"/>
      <c r="G53" s="22" t="e">
        <f>VLOOKUP($F53,Daten!$A$2:$B$46,2)</f>
        <v>#N/A</v>
      </c>
      <c r="H53" s="47"/>
      <c r="I53" s="39"/>
      <c r="J53" s="39"/>
      <c r="K53" s="39"/>
      <c r="L53" s="39"/>
      <c r="M53" s="40"/>
      <c r="N53" s="67"/>
      <c r="O53" s="48"/>
    </row>
    <row r="54" spans="1:15" ht="15">
      <c r="A54" s="62" t="str">
        <f t="shared" si="0"/>
        <v>2.30.</v>
      </c>
      <c r="B54" s="60" t="e">
        <f>IF($E54="m",VLOOKUP($J54,Daten!$D$3:$E$123,2),VLOOKUP($J54,Daten!$F$3:$G$123,2))</f>
        <v>#N/A</v>
      </c>
      <c r="C54" s="37"/>
      <c r="D54" s="38"/>
      <c r="E54" s="39"/>
      <c r="F54" s="40"/>
      <c r="G54" s="22" t="e">
        <f>VLOOKUP($F54,Daten!$A$2:$B$46,2)</f>
        <v>#N/A</v>
      </c>
      <c r="H54" s="47"/>
      <c r="I54" s="39"/>
      <c r="J54" s="39"/>
      <c r="K54" s="39"/>
      <c r="L54" s="39"/>
      <c r="M54" s="40"/>
      <c r="N54" s="67"/>
      <c r="O54" s="48"/>
    </row>
    <row r="55" spans="1:15" ht="15">
      <c r="A55" s="62" t="str">
        <f t="shared" si="0"/>
        <v>2.30.</v>
      </c>
      <c r="B55" s="60" t="e">
        <f>IF($E55="m",VLOOKUP($J55,Daten!$D$3:$E$123,2),VLOOKUP($J55,Daten!$F$3:$G$123,2))</f>
        <v>#N/A</v>
      </c>
      <c r="C55" s="37"/>
      <c r="D55" s="38"/>
      <c r="E55" s="39"/>
      <c r="F55" s="40"/>
      <c r="G55" s="22" t="e">
        <f>VLOOKUP($F55,Daten!$A$2:$B$46,2)</f>
        <v>#N/A</v>
      </c>
      <c r="H55" s="47"/>
      <c r="I55" s="39"/>
      <c r="J55" s="39"/>
      <c r="K55" s="39"/>
      <c r="L55" s="39"/>
      <c r="M55" s="40"/>
      <c r="N55" s="67"/>
      <c r="O55" s="48"/>
    </row>
    <row r="56" spans="1:15" ht="15">
      <c r="A56" s="62" t="str">
        <f t="shared" si="0"/>
        <v>2.30.</v>
      </c>
      <c r="B56" s="60" t="e">
        <f>IF($E56="m",VLOOKUP($J56,Daten!$D$3:$E$123,2),VLOOKUP($J56,Daten!$F$3:$G$123,2))</f>
        <v>#N/A</v>
      </c>
      <c r="C56" s="37"/>
      <c r="D56" s="38"/>
      <c r="E56" s="39"/>
      <c r="F56" s="40"/>
      <c r="G56" s="22" t="e">
        <f>VLOOKUP($F56,Daten!$A$2:$B$46,2)</f>
        <v>#N/A</v>
      </c>
      <c r="H56" s="47"/>
      <c r="I56" s="39"/>
      <c r="J56" s="39"/>
      <c r="K56" s="39"/>
      <c r="L56" s="39"/>
      <c r="M56" s="40"/>
      <c r="N56" s="67"/>
      <c r="O56" s="48"/>
    </row>
    <row r="57" spans="1:15" ht="15">
      <c r="A57" s="62" t="str">
        <f t="shared" si="0"/>
        <v>2.30.</v>
      </c>
      <c r="B57" s="60" t="e">
        <f>IF($E57="m",VLOOKUP($J57,Daten!$D$3:$E$123,2),VLOOKUP($J57,Daten!$F$3:$G$123,2))</f>
        <v>#N/A</v>
      </c>
      <c r="C57" s="37"/>
      <c r="D57" s="38"/>
      <c r="E57" s="39"/>
      <c r="F57" s="40"/>
      <c r="G57" s="22" t="e">
        <f>VLOOKUP($F57,Daten!$A$2:$B$46,2)</f>
        <v>#N/A</v>
      </c>
      <c r="H57" s="47"/>
      <c r="I57" s="39"/>
      <c r="J57" s="39"/>
      <c r="K57" s="39"/>
      <c r="L57" s="39"/>
      <c r="M57" s="40"/>
      <c r="N57" s="67"/>
      <c r="O57" s="48"/>
    </row>
    <row r="58" spans="1:15" ht="15">
      <c r="A58" s="62" t="str">
        <f t="shared" si="0"/>
        <v>2.30.</v>
      </c>
      <c r="B58" s="60" t="e">
        <f>IF($E58="m",VLOOKUP($J58,Daten!$D$3:$E$123,2),VLOOKUP($J58,Daten!$F$3:$G$123,2))</f>
        <v>#N/A</v>
      </c>
      <c r="C58" s="37"/>
      <c r="D58" s="38"/>
      <c r="E58" s="39"/>
      <c r="F58" s="40"/>
      <c r="G58" s="22" t="e">
        <f>VLOOKUP($F58,Daten!$A$2:$B$46,2)</f>
        <v>#N/A</v>
      </c>
      <c r="H58" s="47"/>
      <c r="I58" s="39"/>
      <c r="J58" s="39"/>
      <c r="K58" s="39"/>
      <c r="L58" s="39"/>
      <c r="M58" s="40"/>
      <c r="N58" s="67"/>
      <c r="O58" s="48"/>
    </row>
    <row r="59" spans="1:15" ht="15.75" thickBot="1">
      <c r="A59" s="63" t="str">
        <f t="shared" si="0"/>
        <v>2.30.</v>
      </c>
      <c r="B59" s="60" t="e">
        <f>IF($E59="m",VLOOKUP($J59,Daten!$D$3:$E$123,2),VLOOKUP($J59,Daten!$F$3:$G$123,2))</f>
        <v>#N/A</v>
      </c>
      <c r="C59" s="41"/>
      <c r="D59" s="42"/>
      <c r="E59" s="43"/>
      <c r="F59" s="44"/>
      <c r="G59" s="23" t="e">
        <f>VLOOKUP($F59,Daten!$A$2:$B$46,2)</f>
        <v>#N/A</v>
      </c>
      <c r="H59" s="49"/>
      <c r="I59" s="43"/>
      <c r="J59" s="43"/>
      <c r="K59" s="43"/>
      <c r="L59" s="43"/>
      <c r="M59" s="44"/>
      <c r="N59" s="70"/>
      <c r="O59" s="50"/>
    </row>
    <row r="60" spans="1:15" ht="15">
      <c r="A60" s="7"/>
      <c r="B60" s="7"/>
      <c r="C60" s="8"/>
      <c r="D60" s="8"/>
      <c r="E60" s="7"/>
      <c r="F60" s="7"/>
      <c r="G60" s="7"/>
      <c r="H60" s="7"/>
      <c r="I60" s="7"/>
      <c r="J60" s="7"/>
      <c r="K60" s="7"/>
      <c r="L60" s="7"/>
      <c r="M60" s="7"/>
      <c r="N60" s="68"/>
      <c r="O60" s="7"/>
    </row>
    <row r="61" spans="1:15" ht="15">
      <c r="A61" s="7"/>
      <c r="B61" s="7"/>
      <c r="C61" s="8"/>
      <c r="D61" s="8"/>
      <c r="E61" s="7"/>
      <c r="F61" s="7"/>
      <c r="G61" s="7"/>
      <c r="H61" s="7"/>
      <c r="I61" s="7"/>
      <c r="J61" s="7"/>
      <c r="K61" s="7"/>
      <c r="L61" s="7"/>
      <c r="M61" s="7"/>
      <c r="N61" s="68"/>
      <c r="O61" s="7"/>
    </row>
    <row r="62" spans="1:15" ht="15">
      <c r="A62" s="7"/>
      <c r="B62" s="7"/>
      <c r="C62" s="8"/>
      <c r="D62" s="8"/>
      <c r="E62" s="7"/>
      <c r="F62" s="7"/>
      <c r="G62" s="7"/>
      <c r="H62" s="7"/>
      <c r="I62" s="7"/>
      <c r="J62" s="7"/>
      <c r="K62" s="7"/>
      <c r="L62" s="7"/>
      <c r="M62" s="7"/>
      <c r="N62" s="68"/>
      <c r="O62" s="7"/>
    </row>
    <row r="63" spans="1:15" ht="15">
      <c r="A63" s="7"/>
      <c r="B63" s="7"/>
      <c r="C63" s="8"/>
      <c r="D63" s="8"/>
      <c r="E63" s="7"/>
      <c r="F63" s="7"/>
      <c r="G63" s="7"/>
      <c r="H63" s="7"/>
      <c r="I63" s="7"/>
      <c r="J63" s="7"/>
      <c r="K63" s="7"/>
      <c r="L63" s="7"/>
      <c r="M63" s="7"/>
      <c r="N63" s="68"/>
      <c r="O63" s="7"/>
    </row>
    <row r="64" spans="1:15" ht="15">
      <c r="A64" s="7"/>
      <c r="B64" s="7"/>
      <c r="C64" s="8"/>
      <c r="D64" s="8"/>
      <c r="E64" s="7"/>
      <c r="F64" s="7"/>
      <c r="G64" s="7"/>
      <c r="H64" s="7"/>
      <c r="I64" s="7"/>
      <c r="J64" s="7"/>
      <c r="K64" s="7"/>
      <c r="L64" s="7"/>
      <c r="M64" s="7"/>
      <c r="N64" s="68"/>
      <c r="O64" s="7"/>
    </row>
    <row r="65" spans="1:15" ht="15">
      <c r="A65" s="7"/>
      <c r="B65" s="7"/>
      <c r="C65" s="8"/>
      <c r="D65" s="8"/>
      <c r="E65" s="7"/>
      <c r="F65" s="7"/>
      <c r="G65" s="7"/>
      <c r="H65" s="7"/>
      <c r="I65" s="7"/>
      <c r="J65" s="7"/>
      <c r="K65" s="7"/>
      <c r="L65" s="7"/>
      <c r="M65" s="7"/>
      <c r="N65" s="68"/>
      <c r="O65" s="7"/>
    </row>
    <row r="66" spans="1:15" ht="15">
      <c r="A66" s="7"/>
      <c r="B66" s="7"/>
      <c r="C66" s="8"/>
      <c r="D66" s="8"/>
      <c r="E66" s="7"/>
      <c r="F66" s="7"/>
      <c r="G66" s="7"/>
      <c r="H66" s="7"/>
      <c r="I66" s="7"/>
      <c r="J66" s="7"/>
      <c r="K66" s="7"/>
      <c r="L66" s="7"/>
      <c r="M66" s="7"/>
      <c r="N66" s="68"/>
      <c r="O66" s="7"/>
    </row>
    <row r="67" spans="1:15" ht="15">
      <c r="A67" s="7"/>
      <c r="B67" s="7"/>
      <c r="C67" s="8"/>
      <c r="D67" s="8"/>
      <c r="E67" s="7"/>
      <c r="F67" s="7"/>
      <c r="G67" s="7"/>
      <c r="H67" s="7"/>
      <c r="I67" s="7"/>
      <c r="J67" s="7"/>
      <c r="K67" s="7"/>
      <c r="L67" s="7"/>
      <c r="M67" s="7"/>
      <c r="N67" s="68"/>
      <c r="O67" s="7"/>
    </row>
    <row r="68" spans="1:15" ht="15">
      <c r="A68" s="7"/>
      <c r="B68" s="7"/>
      <c r="C68" s="8"/>
      <c r="D68" s="8"/>
      <c r="E68" s="7"/>
      <c r="F68" s="7"/>
      <c r="G68" s="7"/>
      <c r="H68" s="7"/>
      <c r="I68" s="7"/>
      <c r="J68" s="7"/>
      <c r="K68" s="7"/>
      <c r="L68" s="7"/>
      <c r="M68" s="7"/>
      <c r="N68" s="68"/>
      <c r="O68" s="7"/>
    </row>
    <row r="69" spans="1:15" ht="15">
      <c r="A69" s="7"/>
      <c r="B69" s="7"/>
      <c r="C69" s="8"/>
      <c r="D69" s="8"/>
      <c r="E69" s="7"/>
      <c r="F69" s="7"/>
      <c r="G69" s="7"/>
      <c r="H69" s="7"/>
      <c r="I69" s="7"/>
      <c r="J69" s="7"/>
      <c r="K69" s="7"/>
      <c r="L69" s="7"/>
      <c r="M69" s="7"/>
      <c r="N69" s="68"/>
      <c r="O69" s="7"/>
    </row>
    <row r="70" spans="1:15" ht="15">
      <c r="A70" s="7"/>
      <c r="B70" s="7"/>
      <c r="C70" s="8"/>
      <c r="D70" s="8"/>
      <c r="E70" s="7"/>
      <c r="F70" s="7"/>
      <c r="G70" s="7"/>
      <c r="H70" s="7"/>
      <c r="I70" s="7"/>
      <c r="J70" s="7"/>
      <c r="K70" s="7"/>
      <c r="L70" s="7"/>
      <c r="M70" s="7"/>
      <c r="N70" s="68"/>
      <c r="O70" s="7"/>
    </row>
    <row r="71" spans="1:15" ht="15">
      <c r="A71" s="7"/>
      <c r="B71" s="7"/>
      <c r="C71" s="8"/>
      <c r="D71" s="8"/>
      <c r="E71" s="7"/>
      <c r="F71" s="7"/>
      <c r="G71" s="7"/>
      <c r="H71" s="7"/>
      <c r="I71" s="7"/>
      <c r="J71" s="7"/>
      <c r="K71" s="7"/>
      <c r="L71" s="7"/>
      <c r="M71" s="7"/>
      <c r="N71" s="68"/>
      <c r="O71" s="7"/>
    </row>
    <row r="72" spans="1:15" ht="15">
      <c r="A72" s="7"/>
      <c r="B72" s="7"/>
      <c r="C72" s="8"/>
      <c r="D72" s="8"/>
      <c r="E72" s="7"/>
      <c r="F72" s="7"/>
      <c r="G72" s="7"/>
      <c r="H72" s="7"/>
      <c r="I72" s="7"/>
      <c r="J72" s="7"/>
      <c r="K72" s="7"/>
      <c r="L72" s="7"/>
      <c r="M72" s="7"/>
      <c r="N72" s="68"/>
      <c r="O72" s="7"/>
    </row>
    <row r="73" spans="1:15" ht="15">
      <c r="A73" s="7"/>
      <c r="B73" s="7"/>
      <c r="C73" s="8"/>
      <c r="D73" s="8"/>
      <c r="E73" s="7"/>
      <c r="F73" s="7"/>
      <c r="G73" s="7"/>
      <c r="H73" s="7"/>
      <c r="I73" s="7"/>
      <c r="J73" s="7"/>
      <c r="K73" s="7"/>
      <c r="L73" s="7"/>
      <c r="M73" s="7"/>
      <c r="N73" s="68"/>
      <c r="O73" s="7"/>
    </row>
    <row r="74" spans="1:15" ht="15">
      <c r="A74" s="7"/>
      <c r="B74" s="7"/>
      <c r="C74" s="8"/>
      <c r="D74" s="8"/>
      <c r="E74" s="7"/>
      <c r="F74" s="7"/>
      <c r="G74" s="7"/>
      <c r="H74" s="7"/>
      <c r="I74" s="7"/>
      <c r="J74" s="7"/>
      <c r="K74" s="7"/>
      <c r="L74" s="7"/>
      <c r="M74" s="7"/>
      <c r="N74" s="68"/>
      <c r="O74" s="7"/>
    </row>
    <row r="75" spans="1:15" ht="15">
      <c r="A75" s="7"/>
      <c r="B75" s="7"/>
      <c r="C75" s="8"/>
      <c r="D75" s="8"/>
      <c r="E75" s="7"/>
      <c r="F75" s="7"/>
      <c r="G75" s="7"/>
      <c r="H75" s="7"/>
      <c r="I75" s="7"/>
      <c r="J75" s="7"/>
      <c r="K75" s="7"/>
      <c r="L75" s="7"/>
      <c r="M75" s="7"/>
      <c r="N75" s="68"/>
      <c r="O75" s="7"/>
    </row>
    <row r="76" spans="1:15" ht="15">
      <c r="A76" s="7"/>
      <c r="B76" s="7"/>
      <c r="C76" s="8"/>
      <c r="D76" s="8"/>
      <c r="E76" s="7"/>
      <c r="F76" s="7"/>
      <c r="G76" s="7"/>
      <c r="H76" s="7"/>
      <c r="I76" s="7"/>
      <c r="J76" s="7"/>
      <c r="K76" s="7"/>
      <c r="L76" s="7"/>
      <c r="M76" s="7"/>
      <c r="N76" s="68"/>
      <c r="O76" s="7"/>
    </row>
    <row r="77" spans="1:15" ht="15">
      <c r="A77" s="7"/>
      <c r="B77" s="7"/>
      <c r="C77" s="8"/>
      <c r="D77" s="8"/>
      <c r="E77" s="7"/>
      <c r="F77" s="7"/>
      <c r="G77" s="7"/>
      <c r="H77" s="7"/>
      <c r="I77" s="7"/>
      <c r="J77" s="7"/>
      <c r="K77" s="7"/>
      <c r="L77" s="7"/>
      <c r="M77" s="7"/>
      <c r="N77" s="68"/>
      <c r="O77" s="7"/>
    </row>
    <row r="78" spans="1:15" ht="15">
      <c r="A78" s="7"/>
      <c r="B78" s="7"/>
      <c r="C78" s="8"/>
      <c r="D78" s="8"/>
      <c r="E78" s="7"/>
      <c r="F78" s="7"/>
      <c r="G78" s="7"/>
      <c r="H78" s="7"/>
      <c r="I78" s="7"/>
      <c r="J78" s="7"/>
      <c r="K78" s="7"/>
      <c r="L78" s="7"/>
      <c r="M78" s="7"/>
      <c r="N78" s="68"/>
      <c r="O78" s="7"/>
    </row>
    <row r="79" spans="1:15" ht="15">
      <c r="A79" s="7"/>
      <c r="B79" s="7"/>
      <c r="C79" s="8"/>
      <c r="D79" s="8"/>
      <c r="E79" s="7"/>
      <c r="F79" s="7"/>
      <c r="G79" s="7"/>
      <c r="H79" s="7"/>
      <c r="I79" s="7"/>
      <c r="J79" s="7"/>
      <c r="K79" s="7"/>
      <c r="L79" s="7"/>
      <c r="M79" s="7"/>
      <c r="N79" s="68"/>
      <c r="O79" s="7"/>
    </row>
    <row r="80" spans="1:15" ht="15">
      <c r="A80" s="7"/>
      <c r="B80" s="7"/>
      <c r="C80" s="8"/>
      <c r="D80" s="8"/>
      <c r="E80" s="7"/>
      <c r="F80" s="7"/>
      <c r="G80" s="7"/>
      <c r="H80" s="7"/>
      <c r="I80" s="7"/>
      <c r="J80" s="7"/>
      <c r="K80" s="7"/>
      <c r="L80" s="7"/>
      <c r="M80" s="7"/>
      <c r="N80" s="68"/>
      <c r="O80" s="7"/>
    </row>
    <row r="81" spans="1:15" ht="15">
      <c r="A81" s="7"/>
      <c r="B81" s="7"/>
      <c r="C81" s="8"/>
      <c r="D81" s="8"/>
      <c r="E81" s="7"/>
      <c r="F81" s="7"/>
      <c r="G81" s="7"/>
      <c r="H81" s="7"/>
      <c r="I81" s="7"/>
      <c r="J81" s="7"/>
      <c r="K81" s="7"/>
      <c r="L81" s="7"/>
      <c r="M81" s="7"/>
      <c r="N81" s="68"/>
      <c r="O81" s="7"/>
    </row>
    <row r="82" spans="1:15" ht="15">
      <c r="A82" s="7"/>
      <c r="B82" s="7"/>
      <c r="C82" s="8"/>
      <c r="D82" s="8"/>
      <c r="E82" s="7"/>
      <c r="F82" s="7"/>
      <c r="G82" s="7"/>
      <c r="H82" s="7"/>
      <c r="I82" s="7"/>
      <c r="J82" s="7"/>
      <c r="K82" s="7"/>
      <c r="L82" s="7"/>
      <c r="M82" s="7"/>
      <c r="N82" s="68"/>
      <c r="O82" s="7"/>
    </row>
    <row r="83" spans="1:15" ht="15">
      <c r="A83" s="7"/>
      <c r="B83" s="7"/>
      <c r="C83" s="8"/>
      <c r="D83" s="8"/>
      <c r="E83" s="7"/>
      <c r="F83" s="7"/>
      <c r="G83" s="7"/>
      <c r="H83" s="7"/>
      <c r="I83" s="7"/>
      <c r="J83" s="7"/>
      <c r="K83" s="7"/>
      <c r="L83" s="7"/>
      <c r="M83" s="7"/>
      <c r="N83" s="68"/>
      <c r="O83" s="7"/>
    </row>
    <row r="84" spans="1:15" ht="15">
      <c r="A84" s="7"/>
      <c r="B84" s="7"/>
      <c r="C84" s="8"/>
      <c r="D84" s="8"/>
      <c r="E84" s="7"/>
      <c r="F84" s="7"/>
      <c r="G84" s="7"/>
      <c r="H84" s="7"/>
      <c r="I84" s="7"/>
      <c r="J84" s="7"/>
      <c r="K84" s="7"/>
      <c r="L84" s="7"/>
      <c r="M84" s="7"/>
      <c r="N84" s="68"/>
      <c r="O84" s="7"/>
    </row>
    <row r="85" spans="1:15" ht="15">
      <c r="A85" s="7"/>
      <c r="B85" s="7"/>
      <c r="C85" s="8"/>
      <c r="D85" s="8"/>
      <c r="E85" s="7"/>
      <c r="F85" s="7"/>
      <c r="G85" s="7"/>
      <c r="H85" s="7"/>
      <c r="I85" s="7"/>
      <c r="J85" s="7"/>
      <c r="K85" s="7"/>
      <c r="L85" s="7"/>
      <c r="M85" s="7"/>
      <c r="N85" s="68"/>
      <c r="O85" s="7"/>
    </row>
    <row r="86" spans="1:15" ht="15">
      <c r="A86" s="7"/>
      <c r="B86" s="7"/>
      <c r="C86" s="8"/>
      <c r="D86" s="8"/>
      <c r="E86" s="7"/>
      <c r="F86" s="7"/>
      <c r="G86" s="7"/>
      <c r="H86" s="7"/>
      <c r="I86" s="7"/>
      <c r="J86" s="7"/>
      <c r="K86" s="7"/>
      <c r="L86" s="7"/>
      <c r="M86" s="7"/>
      <c r="N86" s="68"/>
      <c r="O86" s="7"/>
    </row>
    <row r="87" spans="1:15" ht="15">
      <c r="A87" s="7"/>
      <c r="B87" s="7"/>
      <c r="C87" s="8"/>
      <c r="D87" s="8"/>
      <c r="E87" s="7"/>
      <c r="F87" s="7"/>
      <c r="G87" s="7"/>
      <c r="H87" s="7"/>
      <c r="I87" s="7"/>
      <c r="J87" s="7"/>
      <c r="K87" s="7"/>
      <c r="L87" s="7"/>
      <c r="M87" s="7"/>
      <c r="N87" s="68"/>
      <c r="O87" s="7"/>
    </row>
    <row r="88" spans="1:16" ht="15">
      <c r="A88" s="7"/>
      <c r="B88" s="7"/>
      <c r="C88" s="8"/>
      <c r="D88" s="8"/>
      <c r="E88" s="7"/>
      <c r="F88" s="7"/>
      <c r="G88" s="7"/>
      <c r="H88" s="7"/>
      <c r="I88" s="7"/>
      <c r="J88" s="7"/>
      <c r="K88" s="7"/>
      <c r="L88" s="7"/>
      <c r="M88" s="7"/>
      <c r="N88" s="68"/>
      <c r="O88" s="7"/>
      <c r="P88" s="9"/>
    </row>
    <row r="89" spans="1:16" ht="15">
      <c r="A89" s="7"/>
      <c r="B89" s="7"/>
      <c r="C89" s="8"/>
      <c r="D89" s="8"/>
      <c r="E89" s="7"/>
      <c r="F89" s="7"/>
      <c r="G89" s="7"/>
      <c r="H89" s="7"/>
      <c r="I89" s="7"/>
      <c r="J89" s="7"/>
      <c r="K89" s="7"/>
      <c r="L89" s="7"/>
      <c r="M89" s="7"/>
      <c r="N89" s="68"/>
      <c r="O89" s="7"/>
      <c r="P89" s="9"/>
    </row>
    <row r="90" spans="1:16" ht="15">
      <c r="A90" s="7"/>
      <c r="B90" s="7"/>
      <c r="C90" s="8"/>
      <c r="D90" s="8"/>
      <c r="E90" s="7"/>
      <c r="F90" s="7"/>
      <c r="G90" s="7"/>
      <c r="H90" s="7"/>
      <c r="I90" s="7"/>
      <c r="J90" s="7"/>
      <c r="K90" s="7"/>
      <c r="L90" s="7"/>
      <c r="M90" s="7"/>
      <c r="N90" s="68"/>
      <c r="O90" s="7"/>
      <c r="P90" s="9"/>
    </row>
    <row r="91" spans="1:16" ht="15">
      <c r="A91" s="7"/>
      <c r="B91" s="7"/>
      <c r="C91" s="8"/>
      <c r="D91" s="8"/>
      <c r="E91" s="7"/>
      <c r="F91" s="7"/>
      <c r="G91" s="7"/>
      <c r="H91" s="7"/>
      <c r="I91" s="7"/>
      <c r="J91" s="7"/>
      <c r="K91" s="7"/>
      <c r="L91" s="7"/>
      <c r="M91" s="7"/>
      <c r="N91" s="68"/>
      <c r="O91" s="7"/>
      <c r="P91" s="9"/>
    </row>
    <row r="92" spans="1:16" ht="15">
      <c r="A92" s="7"/>
      <c r="B92" s="7"/>
      <c r="C92" s="8"/>
      <c r="D92" s="8"/>
      <c r="E92" s="7"/>
      <c r="F92" s="7"/>
      <c r="G92" s="7"/>
      <c r="H92" s="7"/>
      <c r="I92" s="7"/>
      <c r="J92" s="7"/>
      <c r="K92" s="7"/>
      <c r="L92" s="7"/>
      <c r="M92" s="7"/>
      <c r="N92" s="68"/>
      <c r="O92" s="7"/>
      <c r="P92" s="9"/>
    </row>
  </sheetData>
  <sheetProtection sheet="1"/>
  <mergeCells count="1">
    <mergeCell ref="A1:O1"/>
  </mergeCells>
  <conditionalFormatting sqref="L3:L59">
    <cfRule type="containsText" priority="4" dxfId="7" operator="containsText" text="M4">
      <formula>NOT(ISERROR(SEARCH("M4",L3)))</formula>
    </cfRule>
    <cfRule type="containsText" priority="5" dxfId="6" operator="containsText" text="M3">
      <formula>NOT(ISERROR(SEARCH("M3",L3)))</formula>
    </cfRule>
    <cfRule type="containsText" priority="6" dxfId="0" operator="containsText" text="M2">
      <formula>NOT(ISERROR(SEARCH("M2",L3)))</formula>
    </cfRule>
    <cfRule type="containsText" priority="9" dxfId="156" operator="containsText" text="M1">
      <formula>NOT(ISERROR(SEARCH("M1",L3)))</formula>
    </cfRule>
  </conditionalFormatting>
  <conditionalFormatting sqref="O3:O59">
    <cfRule type="containsText" priority="8" dxfId="4" operator="containsText" text="Breitensport">
      <formula>NOT(ISERROR(SEARCH("Breitensport",O3)))</formula>
    </cfRule>
  </conditionalFormatting>
  <conditionalFormatting sqref="G1:G65536">
    <cfRule type="containsText" priority="7" dxfId="157" operator="containsText" text="nicht vergeben">
      <formula>NOT(ISERROR(SEARCH("nicht vergeben",G1)))</formula>
    </cfRule>
  </conditionalFormatting>
  <conditionalFormatting sqref="B3:B59">
    <cfRule type="containsText" priority="2" dxfId="157" operator="containsText" text="YY">
      <formula>NOT(ISERROR(SEARCH("YY",B3)))</formula>
    </cfRule>
    <cfRule type="containsText" priority="3" dxfId="157" operator="containsText" text="XX">
      <formula>NOT(ISERROR(SEARCH("XX",B3)))</formula>
    </cfRule>
  </conditionalFormatting>
  <conditionalFormatting sqref="N1:N65536">
    <cfRule type="containsText" priority="1" dxfId="0" operator="containsText" text="Ja">
      <formula>NOT(ISERROR(SEARCH("Ja",N1)))</formula>
    </cfRule>
  </conditionalFormatting>
  <printOptions/>
  <pageMargins left="0.7" right="0.7" top="0.787401575" bottom="0.7874015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P92"/>
  <sheetViews>
    <sheetView showGridLines="0" zoomScalePageLayoutView="0" workbookViewId="0" topLeftCell="A1">
      <selection activeCell="G5" sqref="G5"/>
    </sheetView>
  </sheetViews>
  <sheetFormatPr defaultColWidth="11.57421875" defaultRowHeight="15"/>
  <cols>
    <col min="1" max="1" width="6.421875" style="4" customWidth="1"/>
    <col min="2" max="2" width="4.28125" style="4" customWidth="1"/>
    <col min="3" max="4" width="15.7109375" style="5" customWidth="1"/>
    <col min="5" max="5" width="3.57421875" style="4" customWidth="1"/>
    <col min="6" max="6" width="6.421875" style="4" customWidth="1"/>
    <col min="7" max="7" width="19.28125" style="4" customWidth="1"/>
    <col min="8" max="8" width="7.140625" style="4" customWidth="1"/>
    <col min="9" max="10" width="5.7109375" style="4" customWidth="1"/>
    <col min="11" max="11" width="10.00390625" style="4" customWidth="1"/>
    <col min="12" max="12" width="5.00390625" style="4" customWidth="1"/>
    <col min="13" max="13" width="3.57421875" style="4" customWidth="1"/>
    <col min="14" max="14" width="3.57421875" style="69" hidden="1" customWidth="1"/>
    <col min="15" max="15" width="21.421875" style="4" customWidth="1"/>
    <col min="16" max="16384" width="11.57421875" style="3" customWidth="1"/>
  </cols>
  <sheetData>
    <row r="1" spans="1:15" s="6" customFormat="1" ht="27" thickBot="1">
      <c r="A1" s="206" t="s">
        <v>146</v>
      </c>
      <c r="B1" s="206"/>
      <c r="C1" s="206"/>
      <c r="D1" s="206"/>
      <c r="E1" s="206"/>
      <c r="F1" s="206"/>
      <c r="G1" s="206"/>
      <c r="H1" s="206"/>
      <c r="I1" s="206"/>
      <c r="J1" s="206"/>
      <c r="K1" s="206"/>
      <c r="L1" s="206"/>
      <c r="M1" s="206"/>
      <c r="N1" s="206"/>
      <c r="O1" s="206"/>
    </row>
    <row r="2" spans="1:15" ht="105" customHeight="1" thickBot="1">
      <c r="A2" s="24" t="s">
        <v>54</v>
      </c>
      <c r="B2" s="59" t="s">
        <v>55</v>
      </c>
      <c r="C2" s="17" t="s">
        <v>0</v>
      </c>
      <c r="D2" s="13" t="s">
        <v>1</v>
      </c>
      <c r="E2" s="10" t="s">
        <v>82</v>
      </c>
      <c r="F2" s="54" t="s">
        <v>81</v>
      </c>
      <c r="G2" s="26" t="s">
        <v>2</v>
      </c>
      <c r="H2" s="53" t="s">
        <v>77</v>
      </c>
      <c r="I2" s="52" t="s">
        <v>78</v>
      </c>
      <c r="J2" s="52" t="s">
        <v>80</v>
      </c>
      <c r="K2" s="55" t="s">
        <v>79</v>
      </c>
      <c r="L2" s="11" t="s">
        <v>56</v>
      </c>
      <c r="M2" s="12" t="s">
        <v>46</v>
      </c>
      <c r="N2" s="65" t="s">
        <v>93</v>
      </c>
      <c r="O2" s="14" t="s">
        <v>58</v>
      </c>
    </row>
    <row r="3" spans="1:15" ht="15">
      <c r="A3" s="62" t="str">
        <f>IF(O3="Breitensport","B2.40.","2.40.")</f>
        <v>2.40.</v>
      </c>
      <c r="B3" s="60" t="e">
        <f>IF($E3="m",VLOOKUP($J3,Daten!$D$3:$E$123,2),VLOOKUP($J3,Daten!$F$3:$G$123,2))</f>
        <v>#N/A</v>
      </c>
      <c r="C3" s="33"/>
      <c r="D3" s="34"/>
      <c r="E3" s="35"/>
      <c r="F3" s="36"/>
      <c r="G3" s="21" t="e">
        <f>VLOOKUP($F3,Daten!$A$2:$B$46,2)</f>
        <v>#N/A</v>
      </c>
      <c r="H3" s="45"/>
      <c r="I3" s="35"/>
      <c r="J3" s="35"/>
      <c r="K3" s="35"/>
      <c r="L3" s="35"/>
      <c r="M3" s="36"/>
      <c r="N3" s="66"/>
      <c r="O3" s="46"/>
    </row>
    <row r="4" spans="1:15" ht="15">
      <c r="A4" s="62" t="str">
        <f aca="true" t="shared" si="0" ref="A4:A59">IF(O4="Breitensport","B2.40.","2.40.")</f>
        <v>2.40.</v>
      </c>
      <c r="B4" s="60" t="e">
        <f>IF($E4="m",VLOOKUP($J4,Daten!$D$3:$E$123,2),VLOOKUP($J4,Daten!$F$3:$G$123,2))</f>
        <v>#N/A</v>
      </c>
      <c r="C4" s="37"/>
      <c r="D4" s="38"/>
      <c r="E4" s="39"/>
      <c r="F4" s="40"/>
      <c r="G4" s="22" t="e">
        <f>VLOOKUP($F4,Daten!$A$2:$B$46,2)</f>
        <v>#N/A</v>
      </c>
      <c r="H4" s="47"/>
      <c r="I4" s="39"/>
      <c r="J4" s="39"/>
      <c r="K4" s="39"/>
      <c r="L4" s="39"/>
      <c r="M4" s="40"/>
      <c r="N4" s="67"/>
      <c r="O4" s="48"/>
    </row>
    <row r="5" spans="1:15" ht="15">
      <c r="A5" s="62" t="str">
        <f t="shared" si="0"/>
        <v>2.40.</v>
      </c>
      <c r="B5" s="60" t="e">
        <f>IF($E5="m",VLOOKUP($J5,Daten!$D$3:$E$123,2),VLOOKUP($J5,Daten!$F$3:$G$123,2))</f>
        <v>#N/A</v>
      </c>
      <c r="C5" s="37"/>
      <c r="D5" s="38"/>
      <c r="E5" s="39"/>
      <c r="F5" s="40"/>
      <c r="G5" s="22" t="e">
        <f>VLOOKUP($F5,Daten!$A$2:$B$46,2)</f>
        <v>#N/A</v>
      </c>
      <c r="H5" s="47"/>
      <c r="I5" s="39"/>
      <c r="J5" s="39"/>
      <c r="K5" s="39"/>
      <c r="L5" s="39"/>
      <c r="M5" s="40"/>
      <c r="N5" s="67"/>
      <c r="O5" s="48"/>
    </row>
    <row r="6" spans="1:15" ht="15">
      <c r="A6" s="62" t="str">
        <f t="shared" si="0"/>
        <v>2.40.</v>
      </c>
      <c r="B6" s="60" t="e">
        <f>IF($E6="m",VLOOKUP($J6,Daten!$D$3:$E$123,2),VLOOKUP($J6,Daten!$F$3:$G$123,2))</f>
        <v>#N/A</v>
      </c>
      <c r="C6" s="37"/>
      <c r="D6" s="38"/>
      <c r="E6" s="39"/>
      <c r="F6" s="40"/>
      <c r="G6" s="22" t="e">
        <f>VLOOKUP($F6,Daten!$A$2:$B$46,2)</f>
        <v>#N/A</v>
      </c>
      <c r="H6" s="47"/>
      <c r="I6" s="39"/>
      <c r="J6" s="39"/>
      <c r="K6" s="39"/>
      <c r="L6" s="39"/>
      <c r="M6" s="40"/>
      <c r="N6" s="67"/>
      <c r="O6" s="48"/>
    </row>
    <row r="7" spans="1:15" ht="15">
      <c r="A7" s="62" t="str">
        <f t="shared" si="0"/>
        <v>2.40.</v>
      </c>
      <c r="B7" s="60" t="e">
        <f>IF($E7="m",VLOOKUP($J7,Daten!$D$3:$E$123,2),VLOOKUP($J7,Daten!$F$3:$G$123,2))</f>
        <v>#N/A</v>
      </c>
      <c r="C7" s="37"/>
      <c r="D7" s="38"/>
      <c r="E7" s="39"/>
      <c r="F7" s="40"/>
      <c r="G7" s="22" t="e">
        <f>VLOOKUP($F7,Daten!$A$2:$B$46,2)</f>
        <v>#N/A</v>
      </c>
      <c r="H7" s="47"/>
      <c r="I7" s="39"/>
      <c r="J7" s="39"/>
      <c r="K7" s="39"/>
      <c r="L7" s="39"/>
      <c r="M7" s="40"/>
      <c r="N7" s="67"/>
      <c r="O7" s="48"/>
    </row>
    <row r="8" spans="1:15" ht="15">
      <c r="A8" s="62" t="str">
        <f t="shared" si="0"/>
        <v>2.40.</v>
      </c>
      <c r="B8" s="60" t="e">
        <f>IF($E8="m",VLOOKUP($J8,Daten!$D$3:$E$123,2),VLOOKUP($J8,Daten!$F$3:$G$123,2))</f>
        <v>#N/A</v>
      </c>
      <c r="C8" s="37"/>
      <c r="D8" s="38"/>
      <c r="E8" s="39"/>
      <c r="F8" s="40"/>
      <c r="G8" s="22" t="e">
        <f>VLOOKUP($F8,Daten!$A$2:$B$46,2)</f>
        <v>#N/A</v>
      </c>
      <c r="H8" s="47"/>
      <c r="I8" s="39"/>
      <c r="J8" s="39"/>
      <c r="K8" s="39"/>
      <c r="L8" s="39"/>
      <c r="M8" s="40"/>
      <c r="N8" s="67"/>
      <c r="O8" s="48"/>
    </row>
    <row r="9" spans="1:15" ht="15">
      <c r="A9" s="62" t="str">
        <f t="shared" si="0"/>
        <v>2.40.</v>
      </c>
      <c r="B9" s="60" t="e">
        <f>IF($E9="m",VLOOKUP($J9,Daten!$D$3:$E$123,2),VLOOKUP($J9,Daten!$F$3:$G$123,2))</f>
        <v>#N/A</v>
      </c>
      <c r="C9" s="37"/>
      <c r="D9" s="38"/>
      <c r="E9" s="39"/>
      <c r="F9" s="40"/>
      <c r="G9" s="22" t="e">
        <f>VLOOKUP($F9,Daten!$A$2:$B$46,2)</f>
        <v>#N/A</v>
      </c>
      <c r="H9" s="47"/>
      <c r="I9" s="39"/>
      <c r="J9" s="39"/>
      <c r="K9" s="39"/>
      <c r="L9" s="39"/>
      <c r="M9" s="40"/>
      <c r="N9" s="67"/>
      <c r="O9" s="48"/>
    </row>
    <row r="10" spans="1:15" ht="15">
      <c r="A10" s="62" t="str">
        <f t="shared" si="0"/>
        <v>2.40.</v>
      </c>
      <c r="B10" s="60" t="e">
        <f>IF($E10="m",VLOOKUP($J10,Daten!$D$3:$E$123,2),VLOOKUP($J10,Daten!$F$3:$G$123,2))</f>
        <v>#N/A</v>
      </c>
      <c r="C10" s="37"/>
      <c r="D10" s="38"/>
      <c r="E10" s="39"/>
      <c r="F10" s="40"/>
      <c r="G10" s="22" t="e">
        <f>VLOOKUP($F10,Daten!$A$2:$B$46,2)</f>
        <v>#N/A</v>
      </c>
      <c r="H10" s="47"/>
      <c r="I10" s="39"/>
      <c r="J10" s="39"/>
      <c r="K10" s="39"/>
      <c r="L10" s="39"/>
      <c r="M10" s="40"/>
      <c r="N10" s="67"/>
      <c r="O10" s="48"/>
    </row>
    <row r="11" spans="1:15" ht="15">
      <c r="A11" s="62" t="str">
        <f t="shared" si="0"/>
        <v>2.40.</v>
      </c>
      <c r="B11" s="60" t="e">
        <f>IF($E11="m",VLOOKUP($J11,Daten!$D$3:$E$123,2),VLOOKUP($J11,Daten!$F$3:$G$123,2))</f>
        <v>#N/A</v>
      </c>
      <c r="C11" s="37"/>
      <c r="D11" s="38"/>
      <c r="E11" s="39"/>
      <c r="F11" s="40"/>
      <c r="G11" s="22" t="e">
        <f>VLOOKUP($F11,Daten!$A$2:$B$46,2)</f>
        <v>#N/A</v>
      </c>
      <c r="H11" s="47"/>
      <c r="I11" s="39"/>
      <c r="J11" s="39"/>
      <c r="K11" s="39"/>
      <c r="L11" s="39"/>
      <c r="M11" s="40"/>
      <c r="N11" s="67"/>
      <c r="O11" s="48"/>
    </row>
    <row r="12" spans="1:15" ht="15">
      <c r="A12" s="62" t="str">
        <f t="shared" si="0"/>
        <v>2.40.</v>
      </c>
      <c r="B12" s="60" t="e">
        <f>IF($E12="m",VLOOKUP($J12,Daten!$D$3:$E$123,2),VLOOKUP($J12,Daten!$F$3:$G$123,2))</f>
        <v>#N/A</v>
      </c>
      <c r="C12" s="37"/>
      <c r="D12" s="38"/>
      <c r="E12" s="39"/>
      <c r="F12" s="40"/>
      <c r="G12" s="22" t="e">
        <f>VLOOKUP($F12,Daten!$A$2:$B$46,2)</f>
        <v>#N/A</v>
      </c>
      <c r="H12" s="47"/>
      <c r="I12" s="39"/>
      <c r="J12" s="39"/>
      <c r="K12" s="39"/>
      <c r="L12" s="39"/>
      <c r="M12" s="40"/>
      <c r="N12" s="67"/>
      <c r="O12" s="48"/>
    </row>
    <row r="13" spans="1:15" ht="15">
      <c r="A13" s="62" t="str">
        <f t="shared" si="0"/>
        <v>2.40.</v>
      </c>
      <c r="B13" s="60" t="e">
        <f>IF($E13="m",VLOOKUP($J13,Daten!$D$3:$E$123,2),VLOOKUP($J13,Daten!$F$3:$G$123,2))</f>
        <v>#N/A</v>
      </c>
      <c r="C13" s="37"/>
      <c r="D13" s="38"/>
      <c r="E13" s="39"/>
      <c r="F13" s="40"/>
      <c r="G13" s="22" t="e">
        <f>VLOOKUP($F13,Daten!$A$2:$B$46,2)</f>
        <v>#N/A</v>
      </c>
      <c r="H13" s="47"/>
      <c r="I13" s="39"/>
      <c r="J13" s="39"/>
      <c r="K13" s="39"/>
      <c r="L13" s="39"/>
      <c r="M13" s="40"/>
      <c r="N13" s="67"/>
      <c r="O13" s="48"/>
    </row>
    <row r="14" spans="1:15" ht="15">
      <c r="A14" s="62" t="str">
        <f t="shared" si="0"/>
        <v>2.40.</v>
      </c>
      <c r="B14" s="60" t="e">
        <f>IF($E14="m",VLOOKUP($J14,Daten!$D$3:$E$123,2),VLOOKUP($J14,Daten!$F$3:$G$123,2))</f>
        <v>#N/A</v>
      </c>
      <c r="C14" s="37"/>
      <c r="D14" s="38"/>
      <c r="E14" s="39"/>
      <c r="F14" s="40"/>
      <c r="G14" s="22" t="e">
        <f>VLOOKUP($F14,Daten!$A$2:$B$46,2)</f>
        <v>#N/A</v>
      </c>
      <c r="H14" s="47"/>
      <c r="I14" s="39"/>
      <c r="J14" s="39"/>
      <c r="K14" s="39"/>
      <c r="L14" s="39"/>
      <c r="M14" s="40"/>
      <c r="N14" s="67"/>
      <c r="O14" s="48"/>
    </row>
    <row r="15" spans="1:15" ht="15">
      <c r="A15" s="62" t="str">
        <f t="shared" si="0"/>
        <v>2.40.</v>
      </c>
      <c r="B15" s="60" t="e">
        <f>IF($E15="m",VLOOKUP($J15,Daten!$D$3:$E$123,2),VLOOKUP($J15,Daten!$F$3:$G$123,2))</f>
        <v>#N/A</v>
      </c>
      <c r="C15" s="37"/>
      <c r="D15" s="38"/>
      <c r="E15" s="39"/>
      <c r="F15" s="40"/>
      <c r="G15" s="22" t="e">
        <f>VLOOKUP($F15,Daten!$A$2:$B$46,2)</f>
        <v>#N/A</v>
      </c>
      <c r="H15" s="47"/>
      <c r="I15" s="39"/>
      <c r="J15" s="39"/>
      <c r="K15" s="39"/>
      <c r="L15" s="39"/>
      <c r="M15" s="40"/>
      <c r="N15" s="67"/>
      <c r="O15" s="48"/>
    </row>
    <row r="16" spans="1:15" ht="15">
      <c r="A16" s="62" t="str">
        <f t="shared" si="0"/>
        <v>2.40.</v>
      </c>
      <c r="B16" s="60" t="e">
        <f>IF($E16="m",VLOOKUP($J16,Daten!$D$3:$E$123,2),VLOOKUP($J16,Daten!$F$3:$G$123,2))</f>
        <v>#N/A</v>
      </c>
      <c r="C16" s="37"/>
      <c r="D16" s="38"/>
      <c r="E16" s="39"/>
      <c r="F16" s="40"/>
      <c r="G16" s="22" t="e">
        <f>VLOOKUP($F16,Daten!$A$2:$B$46,2)</f>
        <v>#N/A</v>
      </c>
      <c r="H16" s="47"/>
      <c r="I16" s="39"/>
      <c r="J16" s="39"/>
      <c r="K16" s="39"/>
      <c r="L16" s="39"/>
      <c r="M16" s="40"/>
      <c r="N16" s="67"/>
      <c r="O16" s="48"/>
    </row>
    <row r="17" spans="1:15" ht="15">
      <c r="A17" s="62" t="str">
        <f t="shared" si="0"/>
        <v>2.40.</v>
      </c>
      <c r="B17" s="60" t="e">
        <f>IF($E17="m",VLOOKUP($J17,Daten!$D$3:$E$123,2),VLOOKUP($J17,Daten!$F$3:$G$123,2))</f>
        <v>#N/A</v>
      </c>
      <c r="C17" s="37"/>
      <c r="D17" s="38"/>
      <c r="E17" s="39"/>
      <c r="F17" s="40"/>
      <c r="G17" s="22" t="e">
        <f>VLOOKUP($F17,Daten!$A$2:$B$46,2)</f>
        <v>#N/A</v>
      </c>
      <c r="H17" s="47"/>
      <c r="I17" s="39"/>
      <c r="J17" s="39"/>
      <c r="K17" s="39"/>
      <c r="L17" s="39"/>
      <c r="M17" s="40"/>
      <c r="N17" s="67"/>
      <c r="O17" s="48"/>
    </row>
    <row r="18" spans="1:15" ht="15">
      <c r="A18" s="62" t="str">
        <f t="shared" si="0"/>
        <v>2.40.</v>
      </c>
      <c r="B18" s="60" t="e">
        <f>IF($E18="m",VLOOKUP($J18,Daten!$D$3:$E$123,2),VLOOKUP($J18,Daten!$F$3:$G$123,2))</f>
        <v>#N/A</v>
      </c>
      <c r="C18" s="37"/>
      <c r="D18" s="38"/>
      <c r="E18" s="39"/>
      <c r="F18" s="40"/>
      <c r="G18" s="22" t="e">
        <f>VLOOKUP($F18,Daten!$A$2:$B$46,2)</f>
        <v>#N/A</v>
      </c>
      <c r="H18" s="47"/>
      <c r="I18" s="39"/>
      <c r="J18" s="39"/>
      <c r="K18" s="39"/>
      <c r="L18" s="39"/>
      <c r="M18" s="40"/>
      <c r="N18" s="67"/>
      <c r="O18" s="48"/>
    </row>
    <row r="19" spans="1:15" ht="15">
      <c r="A19" s="62" t="str">
        <f t="shared" si="0"/>
        <v>2.40.</v>
      </c>
      <c r="B19" s="60" t="e">
        <f>IF($E19="m",VLOOKUP($J19,Daten!$D$3:$E$123,2),VLOOKUP($J19,Daten!$F$3:$G$123,2))</f>
        <v>#N/A</v>
      </c>
      <c r="C19" s="37"/>
      <c r="D19" s="38"/>
      <c r="E19" s="39"/>
      <c r="F19" s="40"/>
      <c r="G19" s="22" t="e">
        <f>VLOOKUP($F19,Daten!$A$2:$B$46,2)</f>
        <v>#N/A</v>
      </c>
      <c r="H19" s="47"/>
      <c r="I19" s="39"/>
      <c r="J19" s="39"/>
      <c r="K19" s="39"/>
      <c r="L19" s="39"/>
      <c r="M19" s="40"/>
      <c r="N19" s="67"/>
      <c r="O19" s="48"/>
    </row>
    <row r="20" spans="1:15" ht="15">
      <c r="A20" s="62" t="str">
        <f t="shared" si="0"/>
        <v>2.40.</v>
      </c>
      <c r="B20" s="60" t="e">
        <f>IF($E20="m",VLOOKUP($J20,Daten!$D$3:$E$123,2),VLOOKUP($J20,Daten!$F$3:$G$123,2))</f>
        <v>#N/A</v>
      </c>
      <c r="C20" s="37"/>
      <c r="D20" s="38"/>
      <c r="E20" s="39"/>
      <c r="F20" s="40"/>
      <c r="G20" s="22" t="e">
        <f>VLOOKUP($F20,Daten!$A$2:$B$46,2)</f>
        <v>#N/A</v>
      </c>
      <c r="H20" s="47"/>
      <c r="I20" s="39"/>
      <c r="J20" s="39"/>
      <c r="K20" s="39"/>
      <c r="L20" s="39"/>
      <c r="M20" s="40"/>
      <c r="N20" s="67"/>
      <c r="O20" s="48"/>
    </row>
    <row r="21" spans="1:15" ht="15">
      <c r="A21" s="62" t="str">
        <f t="shared" si="0"/>
        <v>2.40.</v>
      </c>
      <c r="B21" s="60" t="e">
        <f>IF($E21="m",VLOOKUP($J21,Daten!$D$3:$E$123,2),VLOOKUP($J21,Daten!$F$3:$G$123,2))</f>
        <v>#N/A</v>
      </c>
      <c r="C21" s="37"/>
      <c r="D21" s="38"/>
      <c r="E21" s="39"/>
      <c r="F21" s="40"/>
      <c r="G21" s="22" t="e">
        <f>VLOOKUP($F21,Daten!$A$2:$B$46,2)</f>
        <v>#N/A</v>
      </c>
      <c r="H21" s="47"/>
      <c r="I21" s="39"/>
      <c r="J21" s="39"/>
      <c r="K21" s="39"/>
      <c r="L21" s="39"/>
      <c r="M21" s="40"/>
      <c r="N21" s="67"/>
      <c r="O21" s="48"/>
    </row>
    <row r="22" spans="1:15" ht="15">
      <c r="A22" s="62" t="str">
        <f t="shared" si="0"/>
        <v>2.40.</v>
      </c>
      <c r="B22" s="60" t="e">
        <f>IF($E22="m",VLOOKUP($J22,Daten!$D$3:$E$123,2),VLOOKUP($J22,Daten!$F$3:$G$123,2))</f>
        <v>#N/A</v>
      </c>
      <c r="C22" s="37"/>
      <c r="D22" s="38"/>
      <c r="E22" s="39"/>
      <c r="F22" s="40"/>
      <c r="G22" s="22" t="e">
        <f>VLOOKUP($F22,Daten!$A$2:$B$46,2)</f>
        <v>#N/A</v>
      </c>
      <c r="H22" s="47"/>
      <c r="I22" s="39"/>
      <c r="J22" s="39"/>
      <c r="K22" s="39"/>
      <c r="L22" s="39"/>
      <c r="M22" s="40"/>
      <c r="N22" s="67"/>
      <c r="O22" s="48"/>
    </row>
    <row r="23" spans="1:15" ht="15">
      <c r="A23" s="62" t="str">
        <f t="shared" si="0"/>
        <v>2.40.</v>
      </c>
      <c r="B23" s="60" t="e">
        <f>IF($E23="m",VLOOKUP($J23,Daten!$D$3:$E$123,2),VLOOKUP($J23,Daten!$F$3:$G$123,2))</f>
        <v>#N/A</v>
      </c>
      <c r="C23" s="37"/>
      <c r="D23" s="38"/>
      <c r="E23" s="39"/>
      <c r="F23" s="40"/>
      <c r="G23" s="22" t="e">
        <f>VLOOKUP($F23,Daten!$A$2:$B$46,2)</f>
        <v>#N/A</v>
      </c>
      <c r="H23" s="47"/>
      <c r="I23" s="39"/>
      <c r="J23" s="39"/>
      <c r="K23" s="39"/>
      <c r="L23" s="39"/>
      <c r="M23" s="40"/>
      <c r="N23" s="67"/>
      <c r="O23" s="48"/>
    </row>
    <row r="24" spans="1:15" ht="15">
      <c r="A24" s="62" t="str">
        <f t="shared" si="0"/>
        <v>2.40.</v>
      </c>
      <c r="B24" s="60" t="e">
        <f>IF($E24="m",VLOOKUP($J24,Daten!$D$3:$E$123,2),VLOOKUP($J24,Daten!$F$3:$G$123,2))</f>
        <v>#N/A</v>
      </c>
      <c r="C24" s="37"/>
      <c r="D24" s="38"/>
      <c r="E24" s="39"/>
      <c r="F24" s="40"/>
      <c r="G24" s="22" t="e">
        <f>VLOOKUP($F24,Daten!$A$2:$B$46,2)</f>
        <v>#N/A</v>
      </c>
      <c r="H24" s="47"/>
      <c r="I24" s="39"/>
      <c r="J24" s="39"/>
      <c r="K24" s="39"/>
      <c r="L24" s="39"/>
      <c r="M24" s="40"/>
      <c r="N24" s="67"/>
      <c r="O24" s="48"/>
    </row>
    <row r="25" spans="1:15" ht="15">
      <c r="A25" s="62" t="str">
        <f t="shared" si="0"/>
        <v>2.40.</v>
      </c>
      <c r="B25" s="60" t="e">
        <f>IF($E25="m",VLOOKUP($J25,Daten!$D$3:$E$123,2),VLOOKUP($J25,Daten!$F$3:$G$123,2))</f>
        <v>#N/A</v>
      </c>
      <c r="C25" s="37"/>
      <c r="D25" s="38"/>
      <c r="E25" s="39"/>
      <c r="F25" s="40"/>
      <c r="G25" s="22" t="e">
        <f>VLOOKUP($F25,Daten!$A$2:$B$46,2)</f>
        <v>#N/A</v>
      </c>
      <c r="H25" s="47"/>
      <c r="I25" s="39"/>
      <c r="J25" s="39"/>
      <c r="K25" s="39"/>
      <c r="L25" s="39"/>
      <c r="M25" s="40"/>
      <c r="N25" s="67"/>
      <c r="O25" s="48"/>
    </row>
    <row r="26" spans="1:15" ht="15">
      <c r="A26" s="62" t="str">
        <f t="shared" si="0"/>
        <v>2.40.</v>
      </c>
      <c r="B26" s="60" t="e">
        <f>IF($E26="m",VLOOKUP($J26,Daten!$D$3:$E$123,2),VLOOKUP($J26,Daten!$F$3:$G$123,2))</f>
        <v>#N/A</v>
      </c>
      <c r="C26" s="37"/>
      <c r="D26" s="38"/>
      <c r="E26" s="39"/>
      <c r="F26" s="40"/>
      <c r="G26" s="22" t="e">
        <f>VLOOKUP($F26,Daten!$A$2:$B$46,2)</f>
        <v>#N/A</v>
      </c>
      <c r="H26" s="47"/>
      <c r="I26" s="39"/>
      <c r="J26" s="39"/>
      <c r="K26" s="39"/>
      <c r="L26" s="39"/>
      <c r="M26" s="40"/>
      <c r="N26" s="67"/>
      <c r="O26" s="48"/>
    </row>
    <row r="27" spans="1:15" ht="15">
      <c r="A27" s="62" t="str">
        <f t="shared" si="0"/>
        <v>2.40.</v>
      </c>
      <c r="B27" s="60" t="e">
        <f>IF($E27="m",VLOOKUP($J27,Daten!$D$3:$E$123,2),VLOOKUP($J27,Daten!$F$3:$G$123,2))</f>
        <v>#N/A</v>
      </c>
      <c r="C27" s="37"/>
      <c r="D27" s="38"/>
      <c r="E27" s="39"/>
      <c r="F27" s="40"/>
      <c r="G27" s="22" t="e">
        <f>VLOOKUP($F27,Daten!$A$2:$B$46,2)</f>
        <v>#N/A</v>
      </c>
      <c r="H27" s="47"/>
      <c r="I27" s="39"/>
      <c r="J27" s="39"/>
      <c r="K27" s="39"/>
      <c r="L27" s="39"/>
      <c r="M27" s="40"/>
      <c r="N27" s="67"/>
      <c r="O27" s="48"/>
    </row>
    <row r="28" spans="1:15" ht="15">
      <c r="A28" s="62" t="str">
        <f t="shared" si="0"/>
        <v>2.40.</v>
      </c>
      <c r="B28" s="60" t="e">
        <f>IF($E28="m",VLOOKUP($J28,Daten!$D$3:$E$123,2),VLOOKUP($J28,Daten!$F$3:$G$123,2))</f>
        <v>#N/A</v>
      </c>
      <c r="C28" s="37"/>
      <c r="D28" s="38"/>
      <c r="E28" s="39"/>
      <c r="F28" s="40"/>
      <c r="G28" s="22" t="e">
        <f>VLOOKUP($F28,Daten!$A$2:$B$46,2)</f>
        <v>#N/A</v>
      </c>
      <c r="H28" s="47"/>
      <c r="I28" s="39"/>
      <c r="J28" s="39"/>
      <c r="K28" s="39"/>
      <c r="L28" s="39"/>
      <c r="M28" s="40"/>
      <c r="N28" s="67"/>
      <c r="O28" s="48"/>
    </row>
    <row r="29" spans="1:15" ht="15">
      <c r="A29" s="62" t="str">
        <f t="shared" si="0"/>
        <v>2.40.</v>
      </c>
      <c r="B29" s="60" t="e">
        <f>IF($E29="m",VLOOKUP($J29,Daten!$D$3:$E$123,2),VLOOKUP($J29,Daten!$F$3:$G$123,2))</f>
        <v>#N/A</v>
      </c>
      <c r="C29" s="37"/>
      <c r="D29" s="38"/>
      <c r="E29" s="39"/>
      <c r="F29" s="40"/>
      <c r="G29" s="22" t="e">
        <f>VLOOKUP($F29,Daten!$A$2:$B$46,2)</f>
        <v>#N/A</v>
      </c>
      <c r="H29" s="47"/>
      <c r="I29" s="39"/>
      <c r="J29" s="39"/>
      <c r="K29" s="39"/>
      <c r="L29" s="39"/>
      <c r="M29" s="40"/>
      <c r="N29" s="67"/>
      <c r="O29" s="48"/>
    </row>
    <row r="30" spans="1:15" ht="15">
      <c r="A30" s="62" t="str">
        <f t="shared" si="0"/>
        <v>2.40.</v>
      </c>
      <c r="B30" s="60" t="e">
        <f>IF($E30="m",VLOOKUP($J30,Daten!$D$3:$E$123,2),VLOOKUP($J30,Daten!$F$3:$G$123,2))</f>
        <v>#N/A</v>
      </c>
      <c r="C30" s="37"/>
      <c r="D30" s="38"/>
      <c r="E30" s="39"/>
      <c r="F30" s="40"/>
      <c r="G30" s="22" t="e">
        <f>VLOOKUP($F30,Daten!$A$2:$B$46,2)</f>
        <v>#N/A</v>
      </c>
      <c r="H30" s="47"/>
      <c r="I30" s="39"/>
      <c r="J30" s="39"/>
      <c r="K30" s="39"/>
      <c r="L30" s="39"/>
      <c r="M30" s="40"/>
      <c r="N30" s="67"/>
      <c r="O30" s="48"/>
    </row>
    <row r="31" spans="1:15" ht="15">
      <c r="A31" s="62" t="str">
        <f t="shared" si="0"/>
        <v>2.40.</v>
      </c>
      <c r="B31" s="60" t="e">
        <f>IF($E31="m",VLOOKUP($J31,Daten!$D$3:$E$123,2),VLOOKUP($J31,Daten!$F$3:$G$123,2))</f>
        <v>#N/A</v>
      </c>
      <c r="C31" s="37"/>
      <c r="D31" s="38"/>
      <c r="E31" s="39"/>
      <c r="F31" s="40"/>
      <c r="G31" s="22" t="e">
        <f>VLOOKUP($F31,Daten!$A$2:$B$46,2)</f>
        <v>#N/A</v>
      </c>
      <c r="H31" s="47"/>
      <c r="I31" s="39"/>
      <c r="J31" s="39"/>
      <c r="K31" s="39"/>
      <c r="L31" s="39"/>
      <c r="M31" s="40"/>
      <c r="N31" s="67"/>
      <c r="O31" s="48"/>
    </row>
    <row r="32" spans="1:15" ht="15">
      <c r="A32" s="62" t="str">
        <f t="shared" si="0"/>
        <v>2.40.</v>
      </c>
      <c r="B32" s="60" t="e">
        <f>IF($E32="m",VLOOKUP($J32,Daten!$D$3:$E$123,2),VLOOKUP($J32,Daten!$F$3:$G$123,2))</f>
        <v>#N/A</v>
      </c>
      <c r="C32" s="37"/>
      <c r="D32" s="38"/>
      <c r="E32" s="39"/>
      <c r="F32" s="40"/>
      <c r="G32" s="22" t="e">
        <f>VLOOKUP($F32,Daten!$A$2:$B$46,2)</f>
        <v>#N/A</v>
      </c>
      <c r="H32" s="47"/>
      <c r="I32" s="39"/>
      <c r="J32" s="39"/>
      <c r="K32" s="39"/>
      <c r="L32" s="39"/>
      <c r="M32" s="40"/>
      <c r="N32" s="67"/>
      <c r="O32" s="48"/>
    </row>
    <row r="33" spans="1:15" ht="15">
      <c r="A33" s="62" t="str">
        <f t="shared" si="0"/>
        <v>2.40.</v>
      </c>
      <c r="B33" s="60" t="e">
        <f>IF($E33="m",VLOOKUP($J33,Daten!$D$3:$E$123,2),VLOOKUP($J33,Daten!$F$3:$G$123,2))</f>
        <v>#N/A</v>
      </c>
      <c r="C33" s="37"/>
      <c r="D33" s="38"/>
      <c r="E33" s="39"/>
      <c r="F33" s="40"/>
      <c r="G33" s="22" t="e">
        <f>VLOOKUP($F33,Daten!$A$2:$B$46,2)</f>
        <v>#N/A</v>
      </c>
      <c r="H33" s="47"/>
      <c r="I33" s="39"/>
      <c r="J33" s="39"/>
      <c r="K33" s="39"/>
      <c r="L33" s="39"/>
      <c r="M33" s="40"/>
      <c r="N33" s="67"/>
      <c r="O33" s="48"/>
    </row>
    <row r="34" spans="1:15" ht="15">
      <c r="A34" s="62" t="str">
        <f t="shared" si="0"/>
        <v>2.40.</v>
      </c>
      <c r="B34" s="60" t="e">
        <f>IF($E34="m",VLOOKUP($J34,Daten!$D$3:$E$123,2),VLOOKUP($J34,Daten!$F$3:$G$123,2))</f>
        <v>#N/A</v>
      </c>
      <c r="C34" s="37"/>
      <c r="D34" s="38"/>
      <c r="E34" s="39"/>
      <c r="F34" s="40"/>
      <c r="G34" s="22" t="e">
        <f>VLOOKUP($F34,Daten!$A$2:$B$46,2)</f>
        <v>#N/A</v>
      </c>
      <c r="H34" s="47"/>
      <c r="I34" s="39"/>
      <c r="J34" s="39"/>
      <c r="K34" s="39"/>
      <c r="L34" s="39"/>
      <c r="M34" s="40"/>
      <c r="N34" s="67"/>
      <c r="O34" s="48"/>
    </row>
    <row r="35" spans="1:15" ht="15">
      <c r="A35" s="62" t="str">
        <f t="shared" si="0"/>
        <v>2.40.</v>
      </c>
      <c r="B35" s="60" t="e">
        <f>IF($E35="m",VLOOKUP($J35,Daten!$D$3:$E$123,2),VLOOKUP($J35,Daten!$F$3:$G$123,2))</f>
        <v>#N/A</v>
      </c>
      <c r="C35" s="37"/>
      <c r="D35" s="38"/>
      <c r="E35" s="39"/>
      <c r="F35" s="40"/>
      <c r="G35" s="22" t="e">
        <f>VLOOKUP($F35,Daten!$A$2:$B$46,2)</f>
        <v>#N/A</v>
      </c>
      <c r="H35" s="47"/>
      <c r="I35" s="39"/>
      <c r="J35" s="39"/>
      <c r="K35" s="39"/>
      <c r="L35" s="39"/>
      <c r="M35" s="40"/>
      <c r="N35" s="67"/>
      <c r="O35" s="48"/>
    </row>
    <row r="36" spans="1:15" ht="15">
      <c r="A36" s="62" t="str">
        <f t="shared" si="0"/>
        <v>2.40.</v>
      </c>
      <c r="B36" s="60" t="e">
        <f>IF($E36="m",VLOOKUP($J36,Daten!$D$3:$E$123,2),VLOOKUP($J36,Daten!$F$3:$G$123,2))</f>
        <v>#N/A</v>
      </c>
      <c r="C36" s="37"/>
      <c r="D36" s="38"/>
      <c r="E36" s="39"/>
      <c r="F36" s="40"/>
      <c r="G36" s="22" t="e">
        <f>VLOOKUP($F36,Daten!$A$2:$B$46,2)</f>
        <v>#N/A</v>
      </c>
      <c r="H36" s="47"/>
      <c r="I36" s="39"/>
      <c r="J36" s="39"/>
      <c r="K36" s="39"/>
      <c r="L36" s="39"/>
      <c r="M36" s="40"/>
      <c r="N36" s="67"/>
      <c r="O36" s="48"/>
    </row>
    <row r="37" spans="1:15" ht="15">
      <c r="A37" s="62" t="str">
        <f t="shared" si="0"/>
        <v>2.40.</v>
      </c>
      <c r="B37" s="60" t="e">
        <f>IF($E37="m",VLOOKUP($J37,Daten!$D$3:$E$123,2),VLOOKUP($J37,Daten!$F$3:$G$123,2))</f>
        <v>#N/A</v>
      </c>
      <c r="C37" s="37"/>
      <c r="D37" s="38"/>
      <c r="E37" s="39"/>
      <c r="F37" s="40"/>
      <c r="G37" s="22" t="e">
        <f>VLOOKUP($F37,Daten!$A$2:$B$46,2)</f>
        <v>#N/A</v>
      </c>
      <c r="H37" s="47"/>
      <c r="I37" s="39"/>
      <c r="J37" s="39"/>
      <c r="K37" s="39"/>
      <c r="L37" s="39"/>
      <c r="M37" s="40"/>
      <c r="N37" s="67"/>
      <c r="O37" s="48"/>
    </row>
    <row r="38" spans="1:15" ht="15">
      <c r="A38" s="62" t="str">
        <f t="shared" si="0"/>
        <v>2.40.</v>
      </c>
      <c r="B38" s="60" t="e">
        <f>IF($E38="m",VLOOKUP($J38,Daten!$D$3:$E$123,2),VLOOKUP($J38,Daten!$F$3:$G$123,2))</f>
        <v>#N/A</v>
      </c>
      <c r="C38" s="37"/>
      <c r="D38" s="38"/>
      <c r="E38" s="39"/>
      <c r="F38" s="40"/>
      <c r="G38" s="22" t="e">
        <f>VLOOKUP($F38,Daten!$A$2:$B$46,2)</f>
        <v>#N/A</v>
      </c>
      <c r="H38" s="47"/>
      <c r="I38" s="39"/>
      <c r="J38" s="39"/>
      <c r="K38" s="39"/>
      <c r="L38" s="39"/>
      <c r="M38" s="40"/>
      <c r="N38" s="67"/>
      <c r="O38" s="48"/>
    </row>
    <row r="39" spans="1:15" ht="15">
      <c r="A39" s="62" t="str">
        <f t="shared" si="0"/>
        <v>2.40.</v>
      </c>
      <c r="B39" s="60" t="e">
        <f>IF($E39="m",VLOOKUP($J39,Daten!$D$3:$E$123,2),VLOOKUP($J39,Daten!$F$3:$G$123,2))</f>
        <v>#N/A</v>
      </c>
      <c r="C39" s="37"/>
      <c r="D39" s="38"/>
      <c r="E39" s="39"/>
      <c r="F39" s="40"/>
      <c r="G39" s="22" t="e">
        <f>VLOOKUP($F39,Daten!$A$2:$B$46,2)</f>
        <v>#N/A</v>
      </c>
      <c r="H39" s="47"/>
      <c r="I39" s="39"/>
      <c r="J39" s="39"/>
      <c r="K39" s="39"/>
      <c r="L39" s="39"/>
      <c r="M39" s="40"/>
      <c r="N39" s="67"/>
      <c r="O39" s="48"/>
    </row>
    <row r="40" spans="1:15" ht="15">
      <c r="A40" s="62" t="str">
        <f t="shared" si="0"/>
        <v>2.40.</v>
      </c>
      <c r="B40" s="60" t="e">
        <f>IF($E40="m",VLOOKUP($J40,Daten!$D$3:$E$123,2),VLOOKUP($J40,Daten!$F$3:$G$123,2))</f>
        <v>#N/A</v>
      </c>
      <c r="C40" s="37"/>
      <c r="D40" s="38"/>
      <c r="E40" s="39"/>
      <c r="F40" s="40"/>
      <c r="G40" s="22" t="e">
        <f>VLOOKUP($F40,Daten!$A$2:$B$46,2)</f>
        <v>#N/A</v>
      </c>
      <c r="H40" s="47"/>
      <c r="I40" s="39"/>
      <c r="J40" s="39"/>
      <c r="K40" s="39"/>
      <c r="L40" s="39"/>
      <c r="M40" s="40"/>
      <c r="N40" s="67"/>
      <c r="O40" s="48"/>
    </row>
    <row r="41" spans="1:15" ht="15">
      <c r="A41" s="62" t="str">
        <f t="shared" si="0"/>
        <v>2.40.</v>
      </c>
      <c r="B41" s="60" t="e">
        <f>IF($E41="m",VLOOKUP($J41,Daten!$D$3:$E$123,2),VLOOKUP($J41,Daten!$F$3:$G$123,2))</f>
        <v>#N/A</v>
      </c>
      <c r="C41" s="37"/>
      <c r="D41" s="38"/>
      <c r="E41" s="39"/>
      <c r="F41" s="40"/>
      <c r="G41" s="22" t="e">
        <f>VLOOKUP($F41,Daten!$A$2:$B$46,2)</f>
        <v>#N/A</v>
      </c>
      <c r="H41" s="47"/>
      <c r="I41" s="39"/>
      <c r="J41" s="39"/>
      <c r="K41" s="39"/>
      <c r="L41" s="39"/>
      <c r="M41" s="40"/>
      <c r="N41" s="67"/>
      <c r="O41" s="48"/>
    </row>
    <row r="42" spans="1:15" ht="15">
      <c r="A42" s="62" t="str">
        <f t="shared" si="0"/>
        <v>2.40.</v>
      </c>
      <c r="B42" s="60" t="e">
        <f>IF($E42="m",VLOOKUP($J42,Daten!$D$3:$E$123,2),VLOOKUP($J42,Daten!$F$3:$G$123,2))</f>
        <v>#N/A</v>
      </c>
      <c r="C42" s="37"/>
      <c r="D42" s="38"/>
      <c r="E42" s="39"/>
      <c r="F42" s="40"/>
      <c r="G42" s="22" t="e">
        <f>VLOOKUP($F42,Daten!$A$2:$B$46,2)</f>
        <v>#N/A</v>
      </c>
      <c r="H42" s="47"/>
      <c r="I42" s="39"/>
      <c r="J42" s="39"/>
      <c r="K42" s="39"/>
      <c r="L42" s="39"/>
      <c r="M42" s="40"/>
      <c r="N42" s="67"/>
      <c r="O42" s="48"/>
    </row>
    <row r="43" spans="1:15" ht="15">
      <c r="A43" s="62" t="str">
        <f t="shared" si="0"/>
        <v>2.40.</v>
      </c>
      <c r="B43" s="60" t="e">
        <f>IF($E43="m",VLOOKUP($J43,Daten!$D$3:$E$123,2),VLOOKUP($J43,Daten!$F$3:$G$123,2))</f>
        <v>#N/A</v>
      </c>
      <c r="C43" s="37"/>
      <c r="D43" s="38"/>
      <c r="E43" s="39"/>
      <c r="F43" s="40"/>
      <c r="G43" s="22" t="e">
        <f>VLOOKUP($F43,Daten!$A$2:$B$46,2)</f>
        <v>#N/A</v>
      </c>
      <c r="H43" s="47"/>
      <c r="I43" s="39"/>
      <c r="J43" s="39"/>
      <c r="K43" s="39"/>
      <c r="L43" s="39"/>
      <c r="M43" s="40"/>
      <c r="N43" s="67"/>
      <c r="O43" s="48"/>
    </row>
    <row r="44" spans="1:15" ht="15">
      <c r="A44" s="62" t="str">
        <f t="shared" si="0"/>
        <v>2.40.</v>
      </c>
      <c r="B44" s="60" t="e">
        <f>IF($E44="m",VLOOKUP($J44,Daten!$D$3:$E$123,2),VLOOKUP($J44,Daten!$F$3:$G$123,2))</f>
        <v>#N/A</v>
      </c>
      <c r="C44" s="37"/>
      <c r="D44" s="38"/>
      <c r="E44" s="39"/>
      <c r="F44" s="40"/>
      <c r="G44" s="22" t="e">
        <f>VLOOKUP($F44,Daten!$A$2:$B$46,2)</f>
        <v>#N/A</v>
      </c>
      <c r="H44" s="47"/>
      <c r="I44" s="39"/>
      <c r="J44" s="39"/>
      <c r="K44" s="39"/>
      <c r="L44" s="39"/>
      <c r="M44" s="40"/>
      <c r="N44" s="67"/>
      <c r="O44" s="48"/>
    </row>
    <row r="45" spans="1:15" ht="15">
      <c r="A45" s="62" t="str">
        <f t="shared" si="0"/>
        <v>2.40.</v>
      </c>
      <c r="B45" s="60" t="e">
        <f>IF($E45="m",VLOOKUP($J45,Daten!$D$3:$E$123,2),VLOOKUP($J45,Daten!$F$3:$G$123,2))</f>
        <v>#N/A</v>
      </c>
      <c r="C45" s="37"/>
      <c r="D45" s="38"/>
      <c r="E45" s="39"/>
      <c r="F45" s="40"/>
      <c r="G45" s="22" t="e">
        <f>VLOOKUP($F45,Daten!$A$2:$B$46,2)</f>
        <v>#N/A</v>
      </c>
      <c r="H45" s="47"/>
      <c r="I45" s="39"/>
      <c r="J45" s="39"/>
      <c r="K45" s="39"/>
      <c r="L45" s="39"/>
      <c r="M45" s="40"/>
      <c r="N45" s="67"/>
      <c r="O45" s="48"/>
    </row>
    <row r="46" spans="1:15" ht="15">
      <c r="A46" s="62" t="str">
        <f t="shared" si="0"/>
        <v>2.40.</v>
      </c>
      <c r="B46" s="60" t="e">
        <f>IF($E46="m",VLOOKUP($J46,Daten!$D$3:$E$123,2),VLOOKUP($J46,Daten!$F$3:$G$123,2))</f>
        <v>#N/A</v>
      </c>
      <c r="C46" s="37"/>
      <c r="D46" s="38"/>
      <c r="E46" s="39"/>
      <c r="F46" s="40"/>
      <c r="G46" s="22" t="e">
        <f>VLOOKUP($F46,Daten!$A$2:$B$46,2)</f>
        <v>#N/A</v>
      </c>
      <c r="H46" s="47"/>
      <c r="I46" s="39"/>
      <c r="J46" s="39"/>
      <c r="K46" s="39"/>
      <c r="L46" s="39"/>
      <c r="M46" s="40"/>
      <c r="N46" s="67"/>
      <c r="O46" s="48"/>
    </row>
    <row r="47" spans="1:15" ht="15">
      <c r="A47" s="62" t="str">
        <f t="shared" si="0"/>
        <v>2.40.</v>
      </c>
      <c r="B47" s="60" t="e">
        <f>IF($E47="m",VLOOKUP($J47,Daten!$D$3:$E$123,2),VLOOKUP($J47,Daten!$F$3:$G$123,2))</f>
        <v>#N/A</v>
      </c>
      <c r="C47" s="37"/>
      <c r="D47" s="38"/>
      <c r="E47" s="39"/>
      <c r="F47" s="40"/>
      <c r="G47" s="22" t="e">
        <f>VLOOKUP($F47,Daten!$A$2:$B$46,2)</f>
        <v>#N/A</v>
      </c>
      <c r="H47" s="47"/>
      <c r="I47" s="39"/>
      <c r="J47" s="39"/>
      <c r="K47" s="39"/>
      <c r="L47" s="39"/>
      <c r="M47" s="40"/>
      <c r="N47" s="67"/>
      <c r="O47" s="48"/>
    </row>
    <row r="48" spans="1:15" ht="15">
      <c r="A48" s="62" t="str">
        <f t="shared" si="0"/>
        <v>2.40.</v>
      </c>
      <c r="B48" s="60" t="e">
        <f>IF($E48="m",VLOOKUP($J48,Daten!$D$3:$E$123,2),VLOOKUP($J48,Daten!$F$3:$G$123,2))</f>
        <v>#N/A</v>
      </c>
      <c r="C48" s="37"/>
      <c r="D48" s="38"/>
      <c r="E48" s="39"/>
      <c r="F48" s="40"/>
      <c r="G48" s="22" t="e">
        <f>VLOOKUP($F48,Daten!$A$2:$B$46,2)</f>
        <v>#N/A</v>
      </c>
      <c r="H48" s="47"/>
      <c r="I48" s="39"/>
      <c r="J48" s="39"/>
      <c r="K48" s="39"/>
      <c r="L48" s="39"/>
      <c r="M48" s="40"/>
      <c r="N48" s="67"/>
      <c r="O48" s="48"/>
    </row>
    <row r="49" spans="1:15" ht="15">
      <c r="A49" s="62" t="str">
        <f t="shared" si="0"/>
        <v>2.40.</v>
      </c>
      <c r="B49" s="60" t="e">
        <f>IF($E49="m",VLOOKUP($J49,Daten!$D$3:$E$123,2),VLOOKUP($J49,Daten!$F$3:$G$123,2))</f>
        <v>#N/A</v>
      </c>
      <c r="C49" s="37"/>
      <c r="D49" s="38"/>
      <c r="E49" s="39"/>
      <c r="F49" s="40"/>
      <c r="G49" s="22" t="e">
        <f>VLOOKUP($F49,Daten!$A$2:$B$46,2)</f>
        <v>#N/A</v>
      </c>
      <c r="H49" s="47"/>
      <c r="I49" s="39"/>
      <c r="J49" s="39"/>
      <c r="K49" s="39"/>
      <c r="L49" s="39"/>
      <c r="M49" s="40"/>
      <c r="N49" s="67"/>
      <c r="O49" s="48"/>
    </row>
    <row r="50" spans="1:15" ht="15">
      <c r="A50" s="62" t="str">
        <f t="shared" si="0"/>
        <v>2.40.</v>
      </c>
      <c r="B50" s="60" t="e">
        <f>IF($E50="m",VLOOKUP($J50,Daten!$D$3:$E$123,2),VLOOKUP($J50,Daten!$F$3:$G$123,2))</f>
        <v>#N/A</v>
      </c>
      <c r="C50" s="37"/>
      <c r="D50" s="38"/>
      <c r="E50" s="39"/>
      <c r="F50" s="40"/>
      <c r="G50" s="22" t="e">
        <f>VLOOKUP($F50,Daten!$A$2:$B$46,2)</f>
        <v>#N/A</v>
      </c>
      <c r="H50" s="47"/>
      <c r="I50" s="39"/>
      <c r="J50" s="39"/>
      <c r="K50" s="39"/>
      <c r="L50" s="39"/>
      <c r="M50" s="40"/>
      <c r="N50" s="67"/>
      <c r="O50" s="48"/>
    </row>
    <row r="51" spans="1:15" ht="15">
      <c r="A51" s="62" t="str">
        <f t="shared" si="0"/>
        <v>2.40.</v>
      </c>
      <c r="B51" s="60" t="e">
        <f>IF($E51="m",VLOOKUP($J51,Daten!$D$3:$E$123,2),VLOOKUP($J51,Daten!$F$3:$G$123,2))</f>
        <v>#N/A</v>
      </c>
      <c r="C51" s="37"/>
      <c r="D51" s="38"/>
      <c r="E51" s="39"/>
      <c r="F51" s="40"/>
      <c r="G51" s="22" t="e">
        <f>VLOOKUP($F51,Daten!$A$2:$B$46,2)</f>
        <v>#N/A</v>
      </c>
      <c r="H51" s="47"/>
      <c r="I51" s="39"/>
      <c r="J51" s="39"/>
      <c r="K51" s="39"/>
      <c r="L51" s="39"/>
      <c r="M51" s="40"/>
      <c r="N51" s="67"/>
      <c r="O51" s="48"/>
    </row>
    <row r="52" spans="1:15" ht="15">
      <c r="A52" s="62" t="str">
        <f t="shared" si="0"/>
        <v>2.40.</v>
      </c>
      <c r="B52" s="60" t="e">
        <f>IF($E52="m",VLOOKUP($J52,Daten!$D$3:$E$123,2),VLOOKUP($J52,Daten!$F$3:$G$123,2))</f>
        <v>#N/A</v>
      </c>
      <c r="C52" s="37"/>
      <c r="D52" s="38"/>
      <c r="E52" s="39"/>
      <c r="F52" s="40"/>
      <c r="G52" s="22" t="e">
        <f>VLOOKUP($F52,Daten!$A$2:$B$46,2)</f>
        <v>#N/A</v>
      </c>
      <c r="H52" s="47"/>
      <c r="I52" s="39"/>
      <c r="J52" s="39"/>
      <c r="K52" s="39"/>
      <c r="L52" s="39"/>
      <c r="M52" s="40"/>
      <c r="N52" s="67"/>
      <c r="O52" s="48"/>
    </row>
    <row r="53" spans="1:15" ht="15">
      <c r="A53" s="62" t="str">
        <f t="shared" si="0"/>
        <v>2.40.</v>
      </c>
      <c r="B53" s="60" t="e">
        <f>IF($E53="m",VLOOKUP($J53,Daten!$D$3:$E$123,2),VLOOKUP($J53,Daten!$F$3:$G$123,2))</f>
        <v>#N/A</v>
      </c>
      <c r="C53" s="37"/>
      <c r="D53" s="38"/>
      <c r="E53" s="39"/>
      <c r="F53" s="40"/>
      <c r="G53" s="22" t="e">
        <f>VLOOKUP($F53,Daten!$A$2:$B$46,2)</f>
        <v>#N/A</v>
      </c>
      <c r="H53" s="47"/>
      <c r="I53" s="39"/>
      <c r="J53" s="39"/>
      <c r="K53" s="39"/>
      <c r="L53" s="39"/>
      <c r="M53" s="40"/>
      <c r="N53" s="67"/>
      <c r="O53" s="48"/>
    </row>
    <row r="54" spans="1:15" ht="15">
      <c r="A54" s="62" t="str">
        <f t="shared" si="0"/>
        <v>2.40.</v>
      </c>
      <c r="B54" s="60" t="e">
        <f>IF($E54="m",VLOOKUP($J54,Daten!$D$3:$E$123,2),VLOOKUP($J54,Daten!$F$3:$G$123,2))</f>
        <v>#N/A</v>
      </c>
      <c r="C54" s="37"/>
      <c r="D54" s="38"/>
      <c r="E54" s="39"/>
      <c r="F54" s="40"/>
      <c r="G54" s="22" t="e">
        <f>VLOOKUP($F54,Daten!$A$2:$B$46,2)</f>
        <v>#N/A</v>
      </c>
      <c r="H54" s="47"/>
      <c r="I54" s="39"/>
      <c r="J54" s="39"/>
      <c r="K54" s="39"/>
      <c r="L54" s="39"/>
      <c r="M54" s="40"/>
      <c r="N54" s="67"/>
      <c r="O54" s="48"/>
    </row>
    <row r="55" spans="1:15" ht="15">
      <c r="A55" s="62" t="str">
        <f t="shared" si="0"/>
        <v>2.40.</v>
      </c>
      <c r="B55" s="60" t="e">
        <f>IF($E55="m",VLOOKUP($J55,Daten!$D$3:$E$123,2),VLOOKUP($J55,Daten!$F$3:$G$123,2))</f>
        <v>#N/A</v>
      </c>
      <c r="C55" s="37"/>
      <c r="D55" s="38"/>
      <c r="E55" s="39"/>
      <c r="F55" s="40"/>
      <c r="G55" s="22" t="e">
        <f>VLOOKUP($F55,Daten!$A$2:$B$46,2)</f>
        <v>#N/A</v>
      </c>
      <c r="H55" s="47"/>
      <c r="I55" s="39"/>
      <c r="J55" s="39"/>
      <c r="K55" s="39"/>
      <c r="L55" s="39"/>
      <c r="M55" s="40"/>
      <c r="N55" s="67"/>
      <c r="O55" s="48"/>
    </row>
    <row r="56" spans="1:15" ht="15">
      <c r="A56" s="62" t="str">
        <f t="shared" si="0"/>
        <v>2.40.</v>
      </c>
      <c r="B56" s="60" t="e">
        <f>IF($E56="m",VLOOKUP($J56,Daten!$D$3:$E$123,2),VLOOKUP($J56,Daten!$F$3:$G$123,2))</f>
        <v>#N/A</v>
      </c>
      <c r="C56" s="37"/>
      <c r="D56" s="38"/>
      <c r="E56" s="39"/>
      <c r="F56" s="40"/>
      <c r="G56" s="22" t="e">
        <f>VLOOKUP($F56,Daten!$A$2:$B$46,2)</f>
        <v>#N/A</v>
      </c>
      <c r="H56" s="47"/>
      <c r="I56" s="39"/>
      <c r="J56" s="39"/>
      <c r="K56" s="39"/>
      <c r="L56" s="39"/>
      <c r="M56" s="40"/>
      <c r="N56" s="67"/>
      <c r="O56" s="48"/>
    </row>
    <row r="57" spans="1:15" ht="15">
      <c r="A57" s="62" t="str">
        <f t="shared" si="0"/>
        <v>2.40.</v>
      </c>
      <c r="B57" s="60" t="e">
        <f>IF($E57="m",VLOOKUP($J57,Daten!$D$3:$E$123,2),VLOOKUP($J57,Daten!$F$3:$G$123,2))</f>
        <v>#N/A</v>
      </c>
      <c r="C57" s="37"/>
      <c r="D57" s="38"/>
      <c r="E57" s="39"/>
      <c r="F57" s="40"/>
      <c r="G57" s="22" t="e">
        <f>VLOOKUP($F57,Daten!$A$2:$B$46,2)</f>
        <v>#N/A</v>
      </c>
      <c r="H57" s="47"/>
      <c r="I57" s="39"/>
      <c r="J57" s="39"/>
      <c r="K57" s="39"/>
      <c r="L57" s="39"/>
      <c r="M57" s="40"/>
      <c r="N57" s="67"/>
      <c r="O57" s="48"/>
    </row>
    <row r="58" spans="1:15" ht="15">
      <c r="A58" s="62" t="str">
        <f t="shared" si="0"/>
        <v>2.40.</v>
      </c>
      <c r="B58" s="60" t="e">
        <f>IF($E58="m",VLOOKUP($J58,Daten!$D$3:$E$123,2),VLOOKUP($J58,Daten!$F$3:$G$123,2))</f>
        <v>#N/A</v>
      </c>
      <c r="C58" s="37"/>
      <c r="D58" s="38"/>
      <c r="E58" s="39"/>
      <c r="F58" s="40"/>
      <c r="G58" s="22" t="e">
        <f>VLOOKUP($F58,Daten!$A$2:$B$46,2)</f>
        <v>#N/A</v>
      </c>
      <c r="H58" s="47"/>
      <c r="I58" s="39"/>
      <c r="J58" s="39"/>
      <c r="K58" s="39"/>
      <c r="L58" s="39"/>
      <c r="M58" s="40"/>
      <c r="N58" s="67"/>
      <c r="O58" s="48"/>
    </row>
    <row r="59" spans="1:15" ht="15.75" thickBot="1">
      <c r="A59" s="63" t="str">
        <f t="shared" si="0"/>
        <v>2.40.</v>
      </c>
      <c r="B59" s="60" t="e">
        <f>IF($E59="m",VLOOKUP($J59,Daten!$D$3:$E$123,2),VLOOKUP($J59,Daten!$F$3:$G$123,2))</f>
        <v>#N/A</v>
      </c>
      <c r="C59" s="41"/>
      <c r="D59" s="42"/>
      <c r="E59" s="43"/>
      <c r="F59" s="44"/>
      <c r="G59" s="23" t="e">
        <f>VLOOKUP($F59,Daten!$A$2:$B$46,2)</f>
        <v>#N/A</v>
      </c>
      <c r="H59" s="49"/>
      <c r="I59" s="43"/>
      <c r="J59" s="43"/>
      <c r="K59" s="43"/>
      <c r="L59" s="43"/>
      <c r="M59" s="44"/>
      <c r="N59" s="70"/>
      <c r="O59" s="50"/>
    </row>
    <row r="60" spans="1:15" ht="15">
      <c r="A60" s="7"/>
      <c r="B60" s="7"/>
      <c r="C60" s="8"/>
      <c r="D60" s="8"/>
      <c r="E60" s="7"/>
      <c r="F60" s="7"/>
      <c r="G60" s="7"/>
      <c r="H60" s="7"/>
      <c r="I60" s="7"/>
      <c r="J60" s="7"/>
      <c r="K60" s="7"/>
      <c r="L60" s="7"/>
      <c r="M60" s="7"/>
      <c r="N60" s="68"/>
      <c r="O60" s="7"/>
    </row>
    <row r="61" spans="1:15" ht="15">
      <c r="A61" s="7"/>
      <c r="B61" s="7"/>
      <c r="C61" s="8"/>
      <c r="D61" s="8"/>
      <c r="E61" s="7"/>
      <c r="F61" s="7"/>
      <c r="G61" s="7"/>
      <c r="H61" s="7"/>
      <c r="I61" s="7"/>
      <c r="J61" s="7"/>
      <c r="K61" s="7"/>
      <c r="L61" s="7"/>
      <c r="M61" s="7"/>
      <c r="N61" s="68"/>
      <c r="O61" s="7"/>
    </row>
    <row r="62" spans="1:15" ht="15">
      <c r="A62" s="7"/>
      <c r="B62" s="7"/>
      <c r="C62" s="8"/>
      <c r="D62" s="8"/>
      <c r="E62" s="7"/>
      <c r="F62" s="7"/>
      <c r="G62" s="7"/>
      <c r="H62" s="7"/>
      <c r="I62" s="7"/>
      <c r="J62" s="7"/>
      <c r="K62" s="7"/>
      <c r="L62" s="7"/>
      <c r="M62" s="7"/>
      <c r="N62" s="68"/>
      <c r="O62" s="7"/>
    </row>
    <row r="63" spans="1:15" ht="15">
      <c r="A63" s="7"/>
      <c r="B63" s="7"/>
      <c r="C63" s="8"/>
      <c r="D63" s="8"/>
      <c r="E63" s="7"/>
      <c r="F63" s="7"/>
      <c r="G63" s="7"/>
      <c r="H63" s="7"/>
      <c r="I63" s="7"/>
      <c r="J63" s="7"/>
      <c r="K63" s="7"/>
      <c r="L63" s="7"/>
      <c r="M63" s="7"/>
      <c r="N63" s="68"/>
      <c r="O63" s="7"/>
    </row>
    <row r="64" spans="1:15" ht="15">
      <c r="A64" s="7"/>
      <c r="B64" s="7"/>
      <c r="C64" s="8"/>
      <c r="D64" s="8"/>
      <c r="E64" s="7"/>
      <c r="F64" s="7"/>
      <c r="G64" s="7"/>
      <c r="H64" s="7"/>
      <c r="I64" s="7"/>
      <c r="J64" s="7"/>
      <c r="K64" s="7"/>
      <c r="L64" s="7"/>
      <c r="M64" s="7"/>
      <c r="N64" s="68"/>
      <c r="O64" s="7"/>
    </row>
    <row r="65" spans="1:15" ht="15">
      <c r="A65" s="7"/>
      <c r="B65" s="7"/>
      <c r="C65" s="8"/>
      <c r="D65" s="8"/>
      <c r="E65" s="7"/>
      <c r="F65" s="7"/>
      <c r="G65" s="7"/>
      <c r="H65" s="7"/>
      <c r="I65" s="7"/>
      <c r="J65" s="7"/>
      <c r="K65" s="7"/>
      <c r="L65" s="7"/>
      <c r="M65" s="7"/>
      <c r="N65" s="68"/>
      <c r="O65" s="7"/>
    </row>
    <row r="66" spans="1:15" ht="15">
      <c r="A66" s="7"/>
      <c r="B66" s="7"/>
      <c r="C66" s="8"/>
      <c r="D66" s="8"/>
      <c r="E66" s="7"/>
      <c r="F66" s="7"/>
      <c r="G66" s="7"/>
      <c r="H66" s="7"/>
      <c r="I66" s="7"/>
      <c r="J66" s="7"/>
      <c r="K66" s="7"/>
      <c r="L66" s="7"/>
      <c r="M66" s="7"/>
      <c r="N66" s="68"/>
      <c r="O66" s="7"/>
    </row>
    <row r="67" spans="1:15" ht="15">
      <c r="A67" s="7"/>
      <c r="B67" s="7"/>
      <c r="C67" s="8"/>
      <c r="D67" s="8"/>
      <c r="E67" s="7"/>
      <c r="F67" s="7"/>
      <c r="G67" s="7"/>
      <c r="H67" s="7"/>
      <c r="I67" s="7"/>
      <c r="J67" s="7"/>
      <c r="K67" s="7"/>
      <c r="L67" s="7"/>
      <c r="M67" s="7"/>
      <c r="N67" s="68"/>
      <c r="O67" s="7"/>
    </row>
    <row r="68" spans="1:15" ht="15">
      <c r="A68" s="7"/>
      <c r="B68" s="7"/>
      <c r="C68" s="8"/>
      <c r="D68" s="8"/>
      <c r="E68" s="7"/>
      <c r="F68" s="7"/>
      <c r="G68" s="7"/>
      <c r="H68" s="7"/>
      <c r="I68" s="7"/>
      <c r="J68" s="7"/>
      <c r="K68" s="7"/>
      <c r="L68" s="7"/>
      <c r="M68" s="7"/>
      <c r="N68" s="68"/>
      <c r="O68" s="7"/>
    </row>
    <row r="69" spans="1:15" ht="15">
      <c r="A69" s="7"/>
      <c r="B69" s="7"/>
      <c r="C69" s="8"/>
      <c r="D69" s="8"/>
      <c r="E69" s="7"/>
      <c r="F69" s="7"/>
      <c r="G69" s="7"/>
      <c r="H69" s="7"/>
      <c r="I69" s="7"/>
      <c r="J69" s="7"/>
      <c r="K69" s="7"/>
      <c r="L69" s="7"/>
      <c r="M69" s="7"/>
      <c r="N69" s="68"/>
      <c r="O69" s="7"/>
    </row>
    <row r="70" spans="1:15" ht="15">
      <c r="A70" s="7"/>
      <c r="B70" s="7"/>
      <c r="C70" s="8"/>
      <c r="D70" s="8"/>
      <c r="E70" s="7"/>
      <c r="F70" s="7"/>
      <c r="G70" s="7"/>
      <c r="H70" s="7"/>
      <c r="I70" s="7"/>
      <c r="J70" s="7"/>
      <c r="K70" s="7"/>
      <c r="L70" s="7"/>
      <c r="M70" s="7"/>
      <c r="N70" s="68"/>
      <c r="O70" s="7"/>
    </row>
    <row r="71" spans="1:15" ht="15">
      <c r="A71" s="7"/>
      <c r="B71" s="7"/>
      <c r="C71" s="8"/>
      <c r="D71" s="8"/>
      <c r="E71" s="7"/>
      <c r="F71" s="7"/>
      <c r="G71" s="7"/>
      <c r="H71" s="7"/>
      <c r="I71" s="7"/>
      <c r="J71" s="7"/>
      <c r="K71" s="7"/>
      <c r="L71" s="7"/>
      <c r="M71" s="7"/>
      <c r="N71" s="68"/>
      <c r="O71" s="7"/>
    </row>
    <row r="72" spans="1:15" ht="15">
      <c r="A72" s="7"/>
      <c r="B72" s="7"/>
      <c r="C72" s="8"/>
      <c r="D72" s="8"/>
      <c r="E72" s="7"/>
      <c r="F72" s="7"/>
      <c r="G72" s="7"/>
      <c r="H72" s="7"/>
      <c r="I72" s="7"/>
      <c r="J72" s="7"/>
      <c r="K72" s="7"/>
      <c r="L72" s="7"/>
      <c r="M72" s="7"/>
      <c r="N72" s="68"/>
      <c r="O72" s="7"/>
    </row>
    <row r="73" spans="1:15" ht="15">
      <c r="A73" s="7"/>
      <c r="B73" s="7"/>
      <c r="C73" s="8"/>
      <c r="D73" s="8"/>
      <c r="E73" s="7"/>
      <c r="F73" s="7"/>
      <c r="G73" s="7"/>
      <c r="H73" s="7"/>
      <c r="I73" s="7"/>
      <c r="J73" s="7"/>
      <c r="K73" s="7"/>
      <c r="L73" s="7"/>
      <c r="M73" s="7"/>
      <c r="N73" s="68"/>
      <c r="O73" s="7"/>
    </row>
    <row r="74" spans="1:15" ht="15">
      <c r="A74" s="7"/>
      <c r="B74" s="7"/>
      <c r="C74" s="8"/>
      <c r="D74" s="8"/>
      <c r="E74" s="7"/>
      <c r="F74" s="7"/>
      <c r="G74" s="7"/>
      <c r="H74" s="7"/>
      <c r="I74" s="7"/>
      <c r="J74" s="7"/>
      <c r="K74" s="7"/>
      <c r="L74" s="7"/>
      <c r="M74" s="7"/>
      <c r="N74" s="68"/>
      <c r="O74" s="7"/>
    </row>
    <row r="75" spans="1:15" ht="15">
      <c r="A75" s="7"/>
      <c r="B75" s="7"/>
      <c r="C75" s="8"/>
      <c r="D75" s="8"/>
      <c r="E75" s="7"/>
      <c r="F75" s="7"/>
      <c r="G75" s="7"/>
      <c r="H75" s="7"/>
      <c r="I75" s="7"/>
      <c r="J75" s="7"/>
      <c r="K75" s="7"/>
      <c r="L75" s="7"/>
      <c r="M75" s="7"/>
      <c r="N75" s="68"/>
      <c r="O75" s="7"/>
    </row>
    <row r="76" spans="1:15" ht="15">
      <c r="A76" s="7"/>
      <c r="B76" s="7"/>
      <c r="C76" s="8"/>
      <c r="D76" s="8"/>
      <c r="E76" s="7"/>
      <c r="F76" s="7"/>
      <c r="G76" s="7"/>
      <c r="H76" s="7"/>
      <c r="I76" s="7"/>
      <c r="J76" s="7"/>
      <c r="K76" s="7"/>
      <c r="L76" s="7"/>
      <c r="M76" s="7"/>
      <c r="N76" s="68"/>
      <c r="O76" s="7"/>
    </row>
    <row r="77" spans="1:15" ht="15">
      <c r="A77" s="7"/>
      <c r="B77" s="7"/>
      <c r="C77" s="8"/>
      <c r="D77" s="8"/>
      <c r="E77" s="7"/>
      <c r="F77" s="7"/>
      <c r="G77" s="7"/>
      <c r="H77" s="7"/>
      <c r="I77" s="7"/>
      <c r="J77" s="7"/>
      <c r="K77" s="7"/>
      <c r="L77" s="7"/>
      <c r="M77" s="7"/>
      <c r="N77" s="68"/>
      <c r="O77" s="7"/>
    </row>
    <row r="78" spans="1:15" ht="15">
      <c r="A78" s="7"/>
      <c r="B78" s="7"/>
      <c r="C78" s="8"/>
      <c r="D78" s="8"/>
      <c r="E78" s="7"/>
      <c r="F78" s="7"/>
      <c r="G78" s="7"/>
      <c r="H78" s="7"/>
      <c r="I78" s="7"/>
      <c r="J78" s="7"/>
      <c r="K78" s="7"/>
      <c r="L78" s="7"/>
      <c r="M78" s="7"/>
      <c r="N78" s="68"/>
      <c r="O78" s="7"/>
    </row>
    <row r="79" spans="1:15" ht="15">
      <c r="A79" s="7"/>
      <c r="B79" s="7"/>
      <c r="C79" s="8"/>
      <c r="D79" s="8"/>
      <c r="E79" s="7"/>
      <c r="F79" s="7"/>
      <c r="G79" s="7"/>
      <c r="H79" s="7"/>
      <c r="I79" s="7"/>
      <c r="J79" s="7"/>
      <c r="K79" s="7"/>
      <c r="L79" s="7"/>
      <c r="M79" s="7"/>
      <c r="N79" s="68"/>
      <c r="O79" s="7"/>
    </row>
    <row r="80" spans="1:15" ht="15">
      <c r="A80" s="7"/>
      <c r="B80" s="7"/>
      <c r="C80" s="8"/>
      <c r="D80" s="8"/>
      <c r="E80" s="7"/>
      <c r="F80" s="7"/>
      <c r="G80" s="7"/>
      <c r="H80" s="7"/>
      <c r="I80" s="7"/>
      <c r="J80" s="7"/>
      <c r="K80" s="7"/>
      <c r="L80" s="7"/>
      <c r="M80" s="7"/>
      <c r="N80" s="68"/>
      <c r="O80" s="7"/>
    </row>
    <row r="81" spans="1:15" ht="15">
      <c r="A81" s="7"/>
      <c r="B81" s="7"/>
      <c r="C81" s="8"/>
      <c r="D81" s="8"/>
      <c r="E81" s="7"/>
      <c r="F81" s="7"/>
      <c r="G81" s="7"/>
      <c r="H81" s="7"/>
      <c r="I81" s="7"/>
      <c r="J81" s="7"/>
      <c r="K81" s="7"/>
      <c r="L81" s="7"/>
      <c r="M81" s="7"/>
      <c r="N81" s="68"/>
      <c r="O81" s="7"/>
    </row>
    <row r="82" spans="1:15" ht="15">
      <c r="A82" s="7"/>
      <c r="B82" s="7"/>
      <c r="C82" s="8"/>
      <c r="D82" s="8"/>
      <c r="E82" s="7"/>
      <c r="F82" s="7"/>
      <c r="G82" s="7"/>
      <c r="H82" s="7"/>
      <c r="I82" s="7"/>
      <c r="J82" s="7"/>
      <c r="K82" s="7"/>
      <c r="L82" s="7"/>
      <c r="M82" s="7"/>
      <c r="N82" s="68"/>
      <c r="O82" s="7"/>
    </row>
    <row r="83" spans="1:15" ht="15">
      <c r="A83" s="7"/>
      <c r="B83" s="7"/>
      <c r="C83" s="8"/>
      <c r="D83" s="8"/>
      <c r="E83" s="7"/>
      <c r="F83" s="7"/>
      <c r="G83" s="7"/>
      <c r="H83" s="7"/>
      <c r="I83" s="7"/>
      <c r="J83" s="7"/>
      <c r="K83" s="7"/>
      <c r="L83" s="7"/>
      <c r="M83" s="7"/>
      <c r="N83" s="68"/>
      <c r="O83" s="7"/>
    </row>
    <row r="84" spans="1:15" ht="15">
      <c r="A84" s="7"/>
      <c r="B84" s="7"/>
      <c r="C84" s="8"/>
      <c r="D84" s="8"/>
      <c r="E84" s="7"/>
      <c r="F84" s="7"/>
      <c r="G84" s="7"/>
      <c r="H84" s="7"/>
      <c r="I84" s="7"/>
      <c r="J84" s="7"/>
      <c r="K84" s="7"/>
      <c r="L84" s="7"/>
      <c r="M84" s="7"/>
      <c r="N84" s="68"/>
      <c r="O84" s="7"/>
    </row>
    <row r="85" spans="1:15" ht="15">
      <c r="A85" s="7"/>
      <c r="B85" s="7"/>
      <c r="C85" s="8"/>
      <c r="D85" s="8"/>
      <c r="E85" s="7"/>
      <c r="F85" s="7"/>
      <c r="G85" s="7"/>
      <c r="H85" s="7"/>
      <c r="I85" s="7"/>
      <c r="J85" s="7"/>
      <c r="K85" s="7"/>
      <c r="L85" s="7"/>
      <c r="M85" s="7"/>
      <c r="N85" s="68"/>
      <c r="O85" s="7"/>
    </row>
    <row r="86" spans="1:15" ht="15">
      <c r="A86" s="7"/>
      <c r="B86" s="7"/>
      <c r="C86" s="8"/>
      <c r="D86" s="8"/>
      <c r="E86" s="7"/>
      <c r="F86" s="7"/>
      <c r="G86" s="7"/>
      <c r="H86" s="7"/>
      <c r="I86" s="7"/>
      <c r="J86" s="7"/>
      <c r="K86" s="7"/>
      <c r="L86" s="7"/>
      <c r="M86" s="7"/>
      <c r="N86" s="68"/>
      <c r="O86" s="7"/>
    </row>
    <row r="87" spans="1:15" ht="15">
      <c r="A87" s="7"/>
      <c r="B87" s="7"/>
      <c r="C87" s="8"/>
      <c r="D87" s="8"/>
      <c r="E87" s="7"/>
      <c r="F87" s="7"/>
      <c r="G87" s="7"/>
      <c r="H87" s="7"/>
      <c r="I87" s="7"/>
      <c r="J87" s="7"/>
      <c r="K87" s="7"/>
      <c r="L87" s="7"/>
      <c r="M87" s="7"/>
      <c r="N87" s="68"/>
      <c r="O87" s="7"/>
    </row>
    <row r="88" spans="1:16" ht="15">
      <c r="A88" s="7"/>
      <c r="B88" s="7"/>
      <c r="C88" s="8"/>
      <c r="D88" s="8"/>
      <c r="E88" s="7"/>
      <c r="F88" s="7"/>
      <c r="G88" s="7"/>
      <c r="H88" s="7"/>
      <c r="I88" s="7"/>
      <c r="J88" s="7"/>
      <c r="K88" s="7"/>
      <c r="L88" s="7"/>
      <c r="M88" s="7"/>
      <c r="N88" s="68"/>
      <c r="O88" s="7"/>
      <c r="P88" s="9"/>
    </row>
    <row r="89" spans="1:16" ht="15">
      <c r="A89" s="7"/>
      <c r="B89" s="7"/>
      <c r="C89" s="8"/>
      <c r="D89" s="8"/>
      <c r="E89" s="7"/>
      <c r="F89" s="7"/>
      <c r="G89" s="7"/>
      <c r="H89" s="7"/>
      <c r="I89" s="7"/>
      <c r="J89" s="7"/>
      <c r="K89" s="7"/>
      <c r="L89" s="7"/>
      <c r="M89" s="7"/>
      <c r="N89" s="68"/>
      <c r="O89" s="7"/>
      <c r="P89" s="9"/>
    </row>
    <row r="90" spans="1:16" ht="15">
      <c r="A90" s="7"/>
      <c r="B90" s="7"/>
      <c r="C90" s="8"/>
      <c r="D90" s="8"/>
      <c r="E90" s="7"/>
      <c r="F90" s="7"/>
      <c r="G90" s="7"/>
      <c r="H90" s="7"/>
      <c r="I90" s="7"/>
      <c r="J90" s="7"/>
      <c r="K90" s="7"/>
      <c r="L90" s="7"/>
      <c r="M90" s="7"/>
      <c r="N90" s="68"/>
      <c r="O90" s="7"/>
      <c r="P90" s="9"/>
    </row>
    <row r="91" spans="1:16" ht="15">
      <c r="A91" s="7"/>
      <c r="B91" s="7"/>
      <c r="C91" s="8"/>
      <c r="D91" s="8"/>
      <c r="E91" s="7"/>
      <c r="F91" s="7"/>
      <c r="G91" s="7"/>
      <c r="H91" s="7"/>
      <c r="I91" s="7"/>
      <c r="J91" s="7"/>
      <c r="K91" s="7"/>
      <c r="L91" s="7"/>
      <c r="M91" s="7"/>
      <c r="N91" s="68"/>
      <c r="O91" s="7"/>
      <c r="P91" s="9"/>
    </row>
    <row r="92" spans="1:16" ht="15">
      <c r="A92" s="7"/>
      <c r="B92" s="7"/>
      <c r="C92" s="8"/>
      <c r="D92" s="8"/>
      <c r="E92" s="7"/>
      <c r="F92" s="7"/>
      <c r="G92" s="7"/>
      <c r="H92" s="7"/>
      <c r="I92" s="7"/>
      <c r="J92" s="7"/>
      <c r="K92" s="7"/>
      <c r="L92" s="7"/>
      <c r="M92" s="7"/>
      <c r="N92" s="68"/>
      <c r="O92" s="7"/>
      <c r="P92" s="9"/>
    </row>
  </sheetData>
  <sheetProtection sheet="1"/>
  <mergeCells count="1">
    <mergeCell ref="A1:O1"/>
  </mergeCells>
  <conditionalFormatting sqref="L3:L59">
    <cfRule type="containsText" priority="4" dxfId="7" operator="containsText" text="M4">
      <formula>NOT(ISERROR(SEARCH("M4",L3)))</formula>
    </cfRule>
    <cfRule type="containsText" priority="5" dxfId="6" operator="containsText" text="M3">
      <formula>NOT(ISERROR(SEARCH("M3",L3)))</formula>
    </cfRule>
    <cfRule type="containsText" priority="6" dxfId="0" operator="containsText" text="M2">
      <formula>NOT(ISERROR(SEARCH("M2",L3)))</formula>
    </cfRule>
    <cfRule type="containsText" priority="9" dxfId="156" operator="containsText" text="M1">
      <formula>NOT(ISERROR(SEARCH("M1",L3)))</formula>
    </cfRule>
  </conditionalFormatting>
  <conditionalFormatting sqref="O3:O59">
    <cfRule type="containsText" priority="8" dxfId="4" operator="containsText" text="Breitensport">
      <formula>NOT(ISERROR(SEARCH("Breitensport",O3)))</formula>
    </cfRule>
  </conditionalFormatting>
  <conditionalFormatting sqref="G1:G65536">
    <cfRule type="containsText" priority="7" dxfId="157" operator="containsText" text="nicht vergeben">
      <formula>NOT(ISERROR(SEARCH("nicht vergeben",G1)))</formula>
    </cfRule>
  </conditionalFormatting>
  <conditionalFormatting sqref="B3:B59">
    <cfRule type="containsText" priority="2" dxfId="157" operator="containsText" text="YY">
      <formula>NOT(ISERROR(SEARCH("YY",B3)))</formula>
    </cfRule>
    <cfRule type="containsText" priority="3" dxfId="157" operator="containsText" text="XX">
      <formula>NOT(ISERROR(SEARCH("XX",B3)))</formula>
    </cfRule>
  </conditionalFormatting>
  <conditionalFormatting sqref="N1:N65536">
    <cfRule type="containsText" priority="1" dxfId="0" operator="containsText" text="Ja">
      <formula>NOT(ISERROR(SEARCH("Ja",N1)))</formula>
    </cfRule>
  </conditionalFormatting>
  <printOptions/>
  <pageMargins left="0.7" right="0.7" top="0.787401575" bottom="0.78740157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P92"/>
  <sheetViews>
    <sheetView showGridLines="0" zoomScalePageLayoutView="0" workbookViewId="0" topLeftCell="A1">
      <selection activeCell="A2" sqref="A2"/>
    </sheetView>
  </sheetViews>
  <sheetFormatPr defaultColWidth="11.57421875" defaultRowHeight="15"/>
  <cols>
    <col min="1" max="1" width="6.421875" style="4" customWidth="1"/>
    <col min="2" max="2" width="4.28125" style="4" customWidth="1"/>
    <col min="3" max="4" width="15.7109375" style="5" customWidth="1"/>
    <col min="5" max="5" width="3.57421875" style="4" customWidth="1"/>
    <col min="6" max="6" width="6.421875" style="4" customWidth="1"/>
    <col min="7" max="7" width="19.28125" style="4" customWidth="1"/>
    <col min="8" max="8" width="7.140625" style="4" customWidth="1"/>
    <col min="9" max="10" width="5.7109375" style="4" customWidth="1"/>
    <col min="11" max="11" width="10.00390625" style="4" customWidth="1"/>
    <col min="12" max="12" width="5.00390625" style="4" customWidth="1"/>
    <col min="13" max="13" width="3.57421875" style="4" customWidth="1"/>
    <col min="14" max="14" width="3.57421875" style="69" hidden="1" customWidth="1"/>
    <col min="15" max="15" width="21.421875" style="4" customWidth="1"/>
    <col min="16" max="16384" width="11.57421875" style="3" customWidth="1"/>
  </cols>
  <sheetData>
    <row r="1" spans="1:15" s="6" customFormat="1" ht="27" thickBot="1">
      <c r="A1" s="206" t="s">
        <v>147</v>
      </c>
      <c r="B1" s="206"/>
      <c r="C1" s="206"/>
      <c r="D1" s="206"/>
      <c r="E1" s="206"/>
      <c r="F1" s="206"/>
      <c r="G1" s="206"/>
      <c r="H1" s="206"/>
      <c r="I1" s="206"/>
      <c r="J1" s="206"/>
      <c r="K1" s="206"/>
      <c r="L1" s="206"/>
      <c r="M1" s="206"/>
      <c r="N1" s="206"/>
      <c r="O1" s="206"/>
    </row>
    <row r="2" spans="1:15" ht="105" customHeight="1" thickBot="1">
      <c r="A2" s="24" t="s">
        <v>54</v>
      </c>
      <c r="B2" s="59" t="s">
        <v>55</v>
      </c>
      <c r="C2" s="17" t="s">
        <v>0</v>
      </c>
      <c r="D2" s="13" t="s">
        <v>1</v>
      </c>
      <c r="E2" s="10" t="s">
        <v>82</v>
      </c>
      <c r="F2" s="54" t="s">
        <v>81</v>
      </c>
      <c r="G2" s="26" t="s">
        <v>2</v>
      </c>
      <c r="H2" s="53" t="s">
        <v>77</v>
      </c>
      <c r="I2" s="52" t="s">
        <v>78</v>
      </c>
      <c r="J2" s="52" t="s">
        <v>80</v>
      </c>
      <c r="K2" s="55" t="s">
        <v>79</v>
      </c>
      <c r="L2" s="11" t="s">
        <v>56</v>
      </c>
      <c r="M2" s="12" t="s">
        <v>46</v>
      </c>
      <c r="N2" s="65" t="s">
        <v>93</v>
      </c>
      <c r="O2" s="14" t="s">
        <v>58</v>
      </c>
    </row>
    <row r="3" spans="1:15" ht="15">
      <c r="A3" s="64" t="str">
        <f>IF(O3="Breitensport","B2.42.","2.42.")</f>
        <v>2.42.</v>
      </c>
      <c r="B3" s="60" t="e">
        <f>IF($E3="m",VLOOKUP($J3,Daten!$H$3:$I$123,2),VLOOKUP($J3,Daten!$J$3:$K$123,2))</f>
        <v>#N/A</v>
      </c>
      <c r="C3" s="33"/>
      <c r="D3" s="34"/>
      <c r="E3" s="35"/>
      <c r="F3" s="36"/>
      <c r="G3" s="21" t="e">
        <f>VLOOKUP($F3,Daten!$A$2:$B$46,2)</f>
        <v>#N/A</v>
      </c>
      <c r="H3" s="45"/>
      <c r="I3" s="35"/>
      <c r="J3" s="35"/>
      <c r="K3" s="35"/>
      <c r="L3" s="35"/>
      <c r="M3" s="36"/>
      <c r="N3" s="66"/>
      <c r="O3" s="46"/>
    </row>
    <row r="4" spans="1:15" ht="15">
      <c r="A4" s="64" t="str">
        <f aca="true" t="shared" si="0" ref="A4:A59">IF(O4="Breitensport","B2.42.","2.42.")</f>
        <v>2.42.</v>
      </c>
      <c r="B4" s="60" t="e">
        <f>IF($E4="m",VLOOKUP($J4,Daten!$H$3:$I$123,2),VLOOKUP($J4,Daten!$J$3:$K$123,2))</f>
        <v>#N/A</v>
      </c>
      <c r="C4" s="37"/>
      <c r="D4" s="38"/>
      <c r="E4" s="39"/>
      <c r="F4" s="40"/>
      <c r="G4" s="22" t="e">
        <f>VLOOKUP($F4,Daten!$A$2:$B$46,2)</f>
        <v>#N/A</v>
      </c>
      <c r="H4" s="47"/>
      <c r="I4" s="39"/>
      <c r="J4" s="39"/>
      <c r="K4" s="39"/>
      <c r="L4" s="39"/>
      <c r="M4" s="40"/>
      <c r="N4" s="67"/>
      <c r="O4" s="48"/>
    </row>
    <row r="5" spans="1:15" ht="15">
      <c r="A5" s="64" t="str">
        <f t="shared" si="0"/>
        <v>2.42.</v>
      </c>
      <c r="B5" s="60" t="e">
        <f>IF($E5="m",VLOOKUP($J5,Daten!$H$3:$I$123,2),VLOOKUP($J5,Daten!$J$3:$K$123,2))</f>
        <v>#N/A</v>
      </c>
      <c r="C5" s="37"/>
      <c r="D5" s="38"/>
      <c r="E5" s="39"/>
      <c r="F5" s="40"/>
      <c r="G5" s="22" t="e">
        <f>VLOOKUP($F5,Daten!$A$2:$B$46,2)</f>
        <v>#N/A</v>
      </c>
      <c r="H5" s="47"/>
      <c r="I5" s="39"/>
      <c r="J5" s="39"/>
      <c r="K5" s="39"/>
      <c r="L5" s="39"/>
      <c r="M5" s="40"/>
      <c r="N5" s="67"/>
      <c r="O5" s="48"/>
    </row>
    <row r="6" spans="1:15" ht="15">
      <c r="A6" s="64" t="str">
        <f t="shared" si="0"/>
        <v>2.42.</v>
      </c>
      <c r="B6" s="60" t="e">
        <f>IF($E6="m",VLOOKUP($J6,Daten!$H$3:$I$123,2),VLOOKUP($J6,Daten!$J$3:$K$123,2))</f>
        <v>#N/A</v>
      </c>
      <c r="C6" s="37"/>
      <c r="D6" s="38"/>
      <c r="E6" s="39"/>
      <c r="F6" s="40"/>
      <c r="G6" s="22" t="e">
        <f>VLOOKUP($F6,Daten!$A$2:$B$46,2)</f>
        <v>#N/A</v>
      </c>
      <c r="H6" s="47"/>
      <c r="I6" s="39"/>
      <c r="J6" s="39"/>
      <c r="K6" s="39"/>
      <c r="L6" s="39"/>
      <c r="M6" s="40"/>
      <c r="N6" s="67"/>
      <c r="O6" s="48"/>
    </row>
    <row r="7" spans="1:15" ht="15">
      <c r="A7" s="64" t="str">
        <f t="shared" si="0"/>
        <v>2.42.</v>
      </c>
      <c r="B7" s="60" t="e">
        <f>IF($E7="m",VLOOKUP($J7,Daten!$H$3:$I$123,2),VLOOKUP($J7,Daten!$J$3:$K$123,2))</f>
        <v>#N/A</v>
      </c>
      <c r="C7" s="37"/>
      <c r="D7" s="38"/>
      <c r="E7" s="39"/>
      <c r="F7" s="40"/>
      <c r="G7" s="22" t="e">
        <f>VLOOKUP($F7,Daten!$A$2:$B$46,2)</f>
        <v>#N/A</v>
      </c>
      <c r="H7" s="47"/>
      <c r="I7" s="39"/>
      <c r="J7" s="39"/>
      <c r="K7" s="39"/>
      <c r="L7" s="39"/>
      <c r="M7" s="40"/>
      <c r="N7" s="67"/>
      <c r="O7" s="48"/>
    </row>
    <row r="8" spans="1:15" ht="15">
      <c r="A8" s="64" t="str">
        <f t="shared" si="0"/>
        <v>2.42.</v>
      </c>
      <c r="B8" s="60" t="e">
        <f>IF($E8="m",VLOOKUP($J8,Daten!$H$3:$I$123,2),VLOOKUP($J8,Daten!$J$3:$K$123,2))</f>
        <v>#N/A</v>
      </c>
      <c r="C8" s="37"/>
      <c r="D8" s="38"/>
      <c r="E8" s="39"/>
      <c r="F8" s="40"/>
      <c r="G8" s="22" t="e">
        <f>VLOOKUP($F8,Daten!$A$2:$B$46,2)</f>
        <v>#N/A</v>
      </c>
      <c r="H8" s="47"/>
      <c r="I8" s="39"/>
      <c r="J8" s="39"/>
      <c r="K8" s="39"/>
      <c r="L8" s="39"/>
      <c r="M8" s="40"/>
      <c r="N8" s="67"/>
      <c r="O8" s="48"/>
    </row>
    <row r="9" spans="1:15" ht="15">
      <c r="A9" s="64" t="str">
        <f t="shared" si="0"/>
        <v>2.42.</v>
      </c>
      <c r="B9" s="60" t="e">
        <f>IF($E9="m",VLOOKUP($J9,Daten!$H$3:$I$123,2),VLOOKUP($J9,Daten!$J$3:$K$123,2))</f>
        <v>#N/A</v>
      </c>
      <c r="C9" s="37"/>
      <c r="D9" s="38"/>
      <c r="E9" s="39"/>
      <c r="F9" s="40"/>
      <c r="G9" s="22" t="e">
        <f>VLOOKUP($F9,Daten!$A$2:$B$46,2)</f>
        <v>#N/A</v>
      </c>
      <c r="H9" s="47"/>
      <c r="I9" s="39"/>
      <c r="J9" s="39"/>
      <c r="K9" s="39"/>
      <c r="L9" s="39"/>
      <c r="M9" s="40"/>
      <c r="N9" s="67"/>
      <c r="O9" s="48"/>
    </row>
    <row r="10" spans="1:15" ht="15">
      <c r="A10" s="64" t="str">
        <f t="shared" si="0"/>
        <v>2.42.</v>
      </c>
      <c r="B10" s="60" t="e">
        <f>IF($E10="m",VLOOKUP($J10,Daten!$H$3:$I$123,2),VLOOKUP($J10,Daten!$J$3:$K$123,2))</f>
        <v>#N/A</v>
      </c>
      <c r="C10" s="37"/>
      <c r="D10" s="38"/>
      <c r="E10" s="39"/>
      <c r="F10" s="40"/>
      <c r="G10" s="22" t="e">
        <f>VLOOKUP($F10,Daten!$A$2:$B$46,2)</f>
        <v>#N/A</v>
      </c>
      <c r="H10" s="47"/>
      <c r="I10" s="39"/>
      <c r="J10" s="39"/>
      <c r="K10" s="39"/>
      <c r="L10" s="39"/>
      <c r="M10" s="40"/>
      <c r="N10" s="67"/>
      <c r="O10" s="48"/>
    </row>
    <row r="11" spans="1:15" ht="15">
      <c r="A11" s="64" t="str">
        <f t="shared" si="0"/>
        <v>2.42.</v>
      </c>
      <c r="B11" s="60" t="e">
        <f>IF($E11="m",VLOOKUP($J11,Daten!$H$3:$I$123,2),VLOOKUP($J11,Daten!$J$3:$K$123,2))</f>
        <v>#N/A</v>
      </c>
      <c r="C11" s="37"/>
      <c r="D11" s="38"/>
      <c r="E11" s="39"/>
      <c r="F11" s="40"/>
      <c r="G11" s="22" t="e">
        <f>VLOOKUP($F11,Daten!$A$2:$B$46,2)</f>
        <v>#N/A</v>
      </c>
      <c r="H11" s="47"/>
      <c r="I11" s="39"/>
      <c r="J11" s="39"/>
      <c r="K11" s="39"/>
      <c r="L11" s="39"/>
      <c r="M11" s="40"/>
      <c r="N11" s="67"/>
      <c r="O11" s="48"/>
    </row>
    <row r="12" spans="1:15" ht="15">
      <c r="A12" s="64" t="str">
        <f t="shared" si="0"/>
        <v>2.42.</v>
      </c>
      <c r="B12" s="60" t="e">
        <f>IF($E12="m",VLOOKUP($J12,Daten!$H$3:$I$123,2),VLOOKUP($J12,Daten!$J$3:$K$123,2))</f>
        <v>#N/A</v>
      </c>
      <c r="C12" s="37"/>
      <c r="D12" s="38"/>
      <c r="E12" s="39"/>
      <c r="F12" s="40"/>
      <c r="G12" s="22" t="e">
        <f>VLOOKUP($F12,Daten!$A$2:$B$46,2)</f>
        <v>#N/A</v>
      </c>
      <c r="H12" s="47"/>
      <c r="I12" s="39"/>
      <c r="J12" s="39"/>
      <c r="K12" s="39"/>
      <c r="L12" s="39"/>
      <c r="M12" s="40"/>
      <c r="N12" s="67"/>
      <c r="O12" s="48"/>
    </row>
    <row r="13" spans="1:15" ht="15">
      <c r="A13" s="64" t="str">
        <f t="shared" si="0"/>
        <v>2.42.</v>
      </c>
      <c r="B13" s="60" t="e">
        <f>IF($E13="m",VLOOKUP($J13,Daten!$H$3:$I$123,2),VLOOKUP($J13,Daten!$J$3:$K$123,2))</f>
        <v>#N/A</v>
      </c>
      <c r="C13" s="37"/>
      <c r="D13" s="38"/>
      <c r="E13" s="39"/>
      <c r="F13" s="40"/>
      <c r="G13" s="22" t="e">
        <f>VLOOKUP($F13,Daten!$A$2:$B$46,2)</f>
        <v>#N/A</v>
      </c>
      <c r="H13" s="47"/>
      <c r="I13" s="39"/>
      <c r="J13" s="39"/>
      <c r="K13" s="39"/>
      <c r="L13" s="39"/>
      <c r="M13" s="40"/>
      <c r="N13" s="67"/>
      <c r="O13" s="48"/>
    </row>
    <row r="14" spans="1:15" ht="15">
      <c r="A14" s="64" t="str">
        <f t="shared" si="0"/>
        <v>2.42.</v>
      </c>
      <c r="B14" s="60" t="e">
        <f>IF($E14="m",VLOOKUP($J14,Daten!$H$3:$I$123,2),VLOOKUP($J14,Daten!$J$3:$K$123,2))</f>
        <v>#N/A</v>
      </c>
      <c r="C14" s="37"/>
      <c r="D14" s="38"/>
      <c r="E14" s="39"/>
      <c r="F14" s="40"/>
      <c r="G14" s="22" t="e">
        <f>VLOOKUP($F14,Daten!$A$2:$B$46,2)</f>
        <v>#N/A</v>
      </c>
      <c r="H14" s="47"/>
      <c r="I14" s="39"/>
      <c r="J14" s="39"/>
      <c r="K14" s="39"/>
      <c r="L14" s="39"/>
      <c r="M14" s="40"/>
      <c r="N14" s="67"/>
      <c r="O14" s="48"/>
    </row>
    <row r="15" spans="1:15" ht="15">
      <c r="A15" s="64" t="str">
        <f t="shared" si="0"/>
        <v>2.42.</v>
      </c>
      <c r="B15" s="60" t="e">
        <f>IF($E15="m",VLOOKUP($J15,Daten!$H$3:$I$123,2),VLOOKUP($J15,Daten!$J$3:$K$123,2))</f>
        <v>#N/A</v>
      </c>
      <c r="C15" s="37"/>
      <c r="D15" s="38"/>
      <c r="E15" s="39"/>
      <c r="F15" s="40"/>
      <c r="G15" s="22" t="e">
        <f>VLOOKUP($F15,Daten!$A$2:$B$46,2)</f>
        <v>#N/A</v>
      </c>
      <c r="H15" s="47"/>
      <c r="I15" s="39"/>
      <c r="J15" s="39"/>
      <c r="K15" s="39"/>
      <c r="L15" s="39"/>
      <c r="M15" s="40"/>
      <c r="N15" s="67"/>
      <c r="O15" s="48"/>
    </row>
    <row r="16" spans="1:15" ht="15">
      <c r="A16" s="64" t="str">
        <f t="shared" si="0"/>
        <v>2.42.</v>
      </c>
      <c r="B16" s="60" t="e">
        <f>IF($E16="m",VLOOKUP($J16,Daten!$H$3:$I$123,2),VLOOKUP($J16,Daten!$J$3:$K$123,2))</f>
        <v>#N/A</v>
      </c>
      <c r="C16" s="37"/>
      <c r="D16" s="38"/>
      <c r="E16" s="39"/>
      <c r="F16" s="40"/>
      <c r="G16" s="22" t="e">
        <f>VLOOKUP($F16,Daten!$A$2:$B$46,2)</f>
        <v>#N/A</v>
      </c>
      <c r="H16" s="47"/>
      <c r="I16" s="39"/>
      <c r="J16" s="39"/>
      <c r="K16" s="39"/>
      <c r="L16" s="39"/>
      <c r="M16" s="40"/>
      <c r="N16" s="67"/>
      <c r="O16" s="48"/>
    </row>
    <row r="17" spans="1:15" ht="15">
      <c r="A17" s="64" t="str">
        <f t="shared" si="0"/>
        <v>2.42.</v>
      </c>
      <c r="B17" s="60" t="e">
        <f>IF($E17="m",VLOOKUP($J17,Daten!$H$3:$I$123,2),VLOOKUP($J17,Daten!$J$3:$K$123,2))</f>
        <v>#N/A</v>
      </c>
      <c r="C17" s="37"/>
      <c r="D17" s="38"/>
      <c r="E17" s="39"/>
      <c r="F17" s="40"/>
      <c r="G17" s="22" t="e">
        <f>VLOOKUP($F17,Daten!$A$2:$B$46,2)</f>
        <v>#N/A</v>
      </c>
      <c r="H17" s="47"/>
      <c r="I17" s="39"/>
      <c r="J17" s="39"/>
      <c r="K17" s="39"/>
      <c r="L17" s="39"/>
      <c r="M17" s="40"/>
      <c r="N17" s="67"/>
      <c r="O17" s="48"/>
    </row>
    <row r="18" spans="1:15" ht="15">
      <c r="A18" s="64" t="str">
        <f t="shared" si="0"/>
        <v>2.42.</v>
      </c>
      <c r="B18" s="60" t="e">
        <f>IF($E18="m",VLOOKUP($J18,Daten!$H$3:$I$123,2),VLOOKUP($J18,Daten!$J$3:$K$123,2))</f>
        <v>#N/A</v>
      </c>
      <c r="C18" s="37"/>
      <c r="D18" s="38"/>
      <c r="E18" s="39"/>
      <c r="F18" s="40"/>
      <c r="G18" s="22" t="e">
        <f>VLOOKUP($F18,Daten!$A$2:$B$46,2)</f>
        <v>#N/A</v>
      </c>
      <c r="H18" s="47"/>
      <c r="I18" s="39"/>
      <c r="J18" s="39"/>
      <c r="K18" s="39"/>
      <c r="L18" s="39"/>
      <c r="M18" s="40"/>
      <c r="N18" s="67"/>
      <c r="O18" s="48"/>
    </row>
    <row r="19" spans="1:15" ht="15">
      <c r="A19" s="64" t="str">
        <f t="shared" si="0"/>
        <v>2.42.</v>
      </c>
      <c r="B19" s="60" t="e">
        <f>IF($E19="m",VLOOKUP($J19,Daten!$H$3:$I$123,2),VLOOKUP($J19,Daten!$J$3:$K$123,2))</f>
        <v>#N/A</v>
      </c>
      <c r="C19" s="37"/>
      <c r="D19" s="38"/>
      <c r="E19" s="39"/>
      <c r="F19" s="40"/>
      <c r="G19" s="22" t="e">
        <f>VLOOKUP($F19,Daten!$A$2:$B$46,2)</f>
        <v>#N/A</v>
      </c>
      <c r="H19" s="47"/>
      <c r="I19" s="39"/>
      <c r="J19" s="39"/>
      <c r="K19" s="39"/>
      <c r="L19" s="39"/>
      <c r="M19" s="40"/>
      <c r="N19" s="67"/>
      <c r="O19" s="48"/>
    </row>
    <row r="20" spans="1:15" ht="15">
      <c r="A20" s="64" t="str">
        <f t="shared" si="0"/>
        <v>2.42.</v>
      </c>
      <c r="B20" s="60" t="e">
        <f>IF($E20="m",VLOOKUP($J20,Daten!$H$3:$I$123,2),VLOOKUP($J20,Daten!$J$3:$K$123,2))</f>
        <v>#N/A</v>
      </c>
      <c r="C20" s="37"/>
      <c r="D20" s="38"/>
      <c r="E20" s="39"/>
      <c r="F20" s="40"/>
      <c r="G20" s="22" t="e">
        <f>VLOOKUP($F20,Daten!$A$2:$B$46,2)</f>
        <v>#N/A</v>
      </c>
      <c r="H20" s="47"/>
      <c r="I20" s="39"/>
      <c r="J20" s="39"/>
      <c r="K20" s="39"/>
      <c r="L20" s="39"/>
      <c r="M20" s="40"/>
      <c r="N20" s="67"/>
      <c r="O20" s="48"/>
    </row>
    <row r="21" spans="1:15" ht="15">
      <c r="A21" s="64" t="str">
        <f t="shared" si="0"/>
        <v>2.42.</v>
      </c>
      <c r="B21" s="60" t="e">
        <f>IF($E21="m",VLOOKUP($J21,Daten!$H$3:$I$123,2),VLOOKUP($J21,Daten!$J$3:$K$123,2))</f>
        <v>#N/A</v>
      </c>
      <c r="C21" s="37"/>
      <c r="D21" s="38"/>
      <c r="E21" s="39"/>
      <c r="F21" s="40"/>
      <c r="G21" s="22" t="e">
        <f>VLOOKUP($F21,Daten!$A$2:$B$46,2)</f>
        <v>#N/A</v>
      </c>
      <c r="H21" s="47"/>
      <c r="I21" s="39"/>
      <c r="J21" s="39"/>
      <c r="K21" s="39"/>
      <c r="L21" s="39"/>
      <c r="M21" s="40"/>
      <c r="N21" s="67"/>
      <c r="O21" s="48"/>
    </row>
    <row r="22" spans="1:15" ht="15">
      <c r="A22" s="64" t="str">
        <f t="shared" si="0"/>
        <v>2.42.</v>
      </c>
      <c r="B22" s="60" t="e">
        <f>IF($E22="m",VLOOKUP($J22,Daten!$H$3:$I$123,2),VLOOKUP($J22,Daten!$J$3:$K$123,2))</f>
        <v>#N/A</v>
      </c>
      <c r="C22" s="37"/>
      <c r="D22" s="38"/>
      <c r="E22" s="39"/>
      <c r="F22" s="40"/>
      <c r="G22" s="22" t="e">
        <f>VLOOKUP($F22,Daten!$A$2:$B$46,2)</f>
        <v>#N/A</v>
      </c>
      <c r="H22" s="47"/>
      <c r="I22" s="39"/>
      <c r="J22" s="39"/>
      <c r="K22" s="39"/>
      <c r="L22" s="39"/>
      <c r="M22" s="40"/>
      <c r="N22" s="67"/>
      <c r="O22" s="48"/>
    </row>
    <row r="23" spans="1:15" ht="15">
      <c r="A23" s="64" t="str">
        <f t="shared" si="0"/>
        <v>2.42.</v>
      </c>
      <c r="B23" s="60" t="e">
        <f>IF($E23="m",VLOOKUP($J23,Daten!$H$3:$I$123,2),VLOOKUP($J23,Daten!$J$3:$K$123,2))</f>
        <v>#N/A</v>
      </c>
      <c r="C23" s="37"/>
      <c r="D23" s="38"/>
      <c r="E23" s="39"/>
      <c r="F23" s="40"/>
      <c r="G23" s="22" t="e">
        <f>VLOOKUP($F23,Daten!$A$2:$B$46,2)</f>
        <v>#N/A</v>
      </c>
      <c r="H23" s="47"/>
      <c r="I23" s="39"/>
      <c r="J23" s="39"/>
      <c r="K23" s="39"/>
      <c r="L23" s="39"/>
      <c r="M23" s="40"/>
      <c r="N23" s="67"/>
      <c r="O23" s="48"/>
    </row>
    <row r="24" spans="1:15" ht="15">
      <c r="A24" s="64" t="str">
        <f t="shared" si="0"/>
        <v>2.42.</v>
      </c>
      <c r="B24" s="60" t="e">
        <f>IF($E24="m",VLOOKUP($J24,Daten!$H$3:$I$123,2),VLOOKUP($J24,Daten!$J$3:$K$123,2))</f>
        <v>#N/A</v>
      </c>
      <c r="C24" s="37"/>
      <c r="D24" s="38"/>
      <c r="E24" s="39"/>
      <c r="F24" s="40"/>
      <c r="G24" s="22" t="e">
        <f>VLOOKUP($F24,Daten!$A$2:$B$46,2)</f>
        <v>#N/A</v>
      </c>
      <c r="H24" s="47"/>
      <c r="I24" s="39"/>
      <c r="J24" s="39"/>
      <c r="K24" s="39"/>
      <c r="L24" s="39"/>
      <c r="M24" s="40"/>
      <c r="N24" s="67"/>
      <c r="O24" s="48"/>
    </row>
    <row r="25" spans="1:15" ht="15">
      <c r="A25" s="64" t="str">
        <f t="shared" si="0"/>
        <v>2.42.</v>
      </c>
      <c r="B25" s="60" t="e">
        <f>IF($E25="m",VLOOKUP($J25,Daten!$H$3:$I$123,2),VLOOKUP($J25,Daten!$J$3:$K$123,2))</f>
        <v>#N/A</v>
      </c>
      <c r="C25" s="37"/>
      <c r="D25" s="38"/>
      <c r="E25" s="39"/>
      <c r="F25" s="40"/>
      <c r="G25" s="22" t="e">
        <f>VLOOKUP($F25,Daten!$A$2:$B$46,2)</f>
        <v>#N/A</v>
      </c>
      <c r="H25" s="47"/>
      <c r="I25" s="39"/>
      <c r="J25" s="39"/>
      <c r="K25" s="39"/>
      <c r="L25" s="39"/>
      <c r="M25" s="40"/>
      <c r="N25" s="67"/>
      <c r="O25" s="48"/>
    </row>
    <row r="26" spans="1:15" ht="15">
      <c r="A26" s="64" t="str">
        <f t="shared" si="0"/>
        <v>2.42.</v>
      </c>
      <c r="B26" s="60" t="e">
        <f>IF($E26="m",VLOOKUP($J26,Daten!$H$3:$I$123,2),VLOOKUP($J26,Daten!$J$3:$K$123,2))</f>
        <v>#N/A</v>
      </c>
      <c r="C26" s="37"/>
      <c r="D26" s="38"/>
      <c r="E26" s="39"/>
      <c r="F26" s="40"/>
      <c r="G26" s="22" t="e">
        <f>VLOOKUP($F26,Daten!$A$2:$B$46,2)</f>
        <v>#N/A</v>
      </c>
      <c r="H26" s="47"/>
      <c r="I26" s="39"/>
      <c r="J26" s="39"/>
      <c r="K26" s="39"/>
      <c r="L26" s="39"/>
      <c r="M26" s="40"/>
      <c r="N26" s="67"/>
      <c r="O26" s="48"/>
    </row>
    <row r="27" spans="1:15" ht="15">
      <c r="A27" s="64" t="str">
        <f t="shared" si="0"/>
        <v>2.42.</v>
      </c>
      <c r="B27" s="60" t="e">
        <f>IF($E27="m",VLOOKUP($J27,Daten!$H$3:$I$123,2),VLOOKUP($J27,Daten!$J$3:$K$123,2))</f>
        <v>#N/A</v>
      </c>
      <c r="C27" s="37"/>
      <c r="D27" s="38"/>
      <c r="E27" s="39"/>
      <c r="F27" s="40"/>
      <c r="G27" s="22" t="e">
        <f>VLOOKUP($F27,Daten!$A$2:$B$46,2)</f>
        <v>#N/A</v>
      </c>
      <c r="H27" s="47"/>
      <c r="I27" s="39"/>
      <c r="J27" s="39"/>
      <c r="K27" s="39"/>
      <c r="L27" s="39"/>
      <c r="M27" s="40"/>
      <c r="N27" s="67"/>
      <c r="O27" s="48"/>
    </row>
    <row r="28" spans="1:15" ht="15">
      <c r="A28" s="64" t="str">
        <f t="shared" si="0"/>
        <v>2.42.</v>
      </c>
      <c r="B28" s="60" t="e">
        <f>IF($E28="m",VLOOKUP($J28,Daten!$H$3:$I$123,2),VLOOKUP($J28,Daten!$J$3:$K$123,2))</f>
        <v>#N/A</v>
      </c>
      <c r="C28" s="37"/>
      <c r="D28" s="38"/>
      <c r="E28" s="39"/>
      <c r="F28" s="40"/>
      <c r="G28" s="22" t="e">
        <f>VLOOKUP($F28,Daten!$A$2:$B$46,2)</f>
        <v>#N/A</v>
      </c>
      <c r="H28" s="47"/>
      <c r="I28" s="39"/>
      <c r="J28" s="39"/>
      <c r="K28" s="39"/>
      <c r="L28" s="39"/>
      <c r="M28" s="40"/>
      <c r="N28" s="67"/>
      <c r="O28" s="48"/>
    </row>
    <row r="29" spans="1:15" ht="15">
      <c r="A29" s="64" t="str">
        <f t="shared" si="0"/>
        <v>2.42.</v>
      </c>
      <c r="B29" s="60" t="e">
        <f>IF($E29="m",VLOOKUP($J29,Daten!$H$3:$I$123,2),VLOOKUP($J29,Daten!$J$3:$K$123,2))</f>
        <v>#N/A</v>
      </c>
      <c r="C29" s="37"/>
      <c r="D29" s="38"/>
      <c r="E29" s="39"/>
      <c r="F29" s="40"/>
      <c r="G29" s="22" t="e">
        <f>VLOOKUP($F29,Daten!$A$2:$B$46,2)</f>
        <v>#N/A</v>
      </c>
      <c r="H29" s="47"/>
      <c r="I29" s="39"/>
      <c r="J29" s="39"/>
      <c r="K29" s="39"/>
      <c r="L29" s="39"/>
      <c r="M29" s="40"/>
      <c r="N29" s="67"/>
      <c r="O29" s="48"/>
    </row>
    <row r="30" spans="1:15" ht="15">
      <c r="A30" s="64" t="str">
        <f t="shared" si="0"/>
        <v>2.42.</v>
      </c>
      <c r="B30" s="60" t="e">
        <f>IF($E30="m",VLOOKUP($J30,Daten!$H$3:$I$123,2),VLOOKUP($J30,Daten!$J$3:$K$123,2))</f>
        <v>#N/A</v>
      </c>
      <c r="C30" s="37"/>
      <c r="D30" s="38"/>
      <c r="E30" s="39"/>
      <c r="F30" s="40"/>
      <c r="G30" s="22" t="e">
        <f>VLOOKUP($F30,Daten!$A$2:$B$46,2)</f>
        <v>#N/A</v>
      </c>
      <c r="H30" s="47"/>
      <c r="I30" s="39"/>
      <c r="J30" s="39"/>
      <c r="K30" s="39"/>
      <c r="L30" s="39"/>
      <c r="M30" s="40"/>
      <c r="N30" s="67"/>
      <c r="O30" s="48"/>
    </row>
    <row r="31" spans="1:15" ht="15">
      <c r="A31" s="64" t="str">
        <f t="shared" si="0"/>
        <v>2.42.</v>
      </c>
      <c r="B31" s="60" t="e">
        <f>IF($E31="m",VLOOKUP($J31,Daten!$H$3:$I$123,2),VLOOKUP($J31,Daten!$J$3:$K$123,2))</f>
        <v>#N/A</v>
      </c>
      <c r="C31" s="37"/>
      <c r="D31" s="38"/>
      <c r="E31" s="39"/>
      <c r="F31" s="40"/>
      <c r="G31" s="22" t="e">
        <f>VLOOKUP($F31,Daten!$A$2:$B$46,2)</f>
        <v>#N/A</v>
      </c>
      <c r="H31" s="47"/>
      <c r="I31" s="39"/>
      <c r="J31" s="39"/>
      <c r="K31" s="39"/>
      <c r="L31" s="39"/>
      <c r="M31" s="40"/>
      <c r="N31" s="67"/>
      <c r="O31" s="48"/>
    </row>
    <row r="32" spans="1:15" ht="15">
      <c r="A32" s="64" t="str">
        <f t="shared" si="0"/>
        <v>2.42.</v>
      </c>
      <c r="B32" s="60" t="e">
        <f>IF($E32="m",VLOOKUP($J32,Daten!$H$3:$I$123,2),VLOOKUP($J32,Daten!$J$3:$K$123,2))</f>
        <v>#N/A</v>
      </c>
      <c r="C32" s="37"/>
      <c r="D32" s="38"/>
      <c r="E32" s="39"/>
      <c r="F32" s="40"/>
      <c r="G32" s="22" t="e">
        <f>VLOOKUP($F32,Daten!$A$2:$B$46,2)</f>
        <v>#N/A</v>
      </c>
      <c r="H32" s="47"/>
      <c r="I32" s="39"/>
      <c r="J32" s="39"/>
      <c r="K32" s="39"/>
      <c r="L32" s="39"/>
      <c r="M32" s="40"/>
      <c r="N32" s="67"/>
      <c r="O32" s="48"/>
    </row>
    <row r="33" spans="1:15" ht="15">
      <c r="A33" s="64" t="str">
        <f t="shared" si="0"/>
        <v>2.42.</v>
      </c>
      <c r="B33" s="60" t="e">
        <f>IF($E33="m",VLOOKUP($J33,Daten!$H$3:$I$123,2),VLOOKUP($J33,Daten!$J$3:$K$123,2))</f>
        <v>#N/A</v>
      </c>
      <c r="C33" s="37"/>
      <c r="D33" s="38"/>
      <c r="E33" s="39"/>
      <c r="F33" s="40"/>
      <c r="G33" s="22" t="e">
        <f>VLOOKUP($F33,Daten!$A$2:$B$46,2)</f>
        <v>#N/A</v>
      </c>
      <c r="H33" s="47"/>
      <c r="I33" s="39"/>
      <c r="J33" s="39"/>
      <c r="K33" s="39"/>
      <c r="L33" s="39"/>
      <c r="M33" s="40"/>
      <c r="N33" s="67"/>
      <c r="O33" s="48"/>
    </row>
    <row r="34" spans="1:15" ht="15">
      <c r="A34" s="64" t="str">
        <f t="shared" si="0"/>
        <v>2.42.</v>
      </c>
      <c r="B34" s="60" t="e">
        <f>IF($E34="m",VLOOKUP($J34,Daten!$H$3:$I$123,2),VLOOKUP($J34,Daten!$J$3:$K$123,2))</f>
        <v>#N/A</v>
      </c>
      <c r="C34" s="37"/>
      <c r="D34" s="38"/>
      <c r="E34" s="39"/>
      <c r="F34" s="40"/>
      <c r="G34" s="22" t="e">
        <f>VLOOKUP($F34,Daten!$A$2:$B$46,2)</f>
        <v>#N/A</v>
      </c>
      <c r="H34" s="47"/>
      <c r="I34" s="39"/>
      <c r="J34" s="39"/>
      <c r="K34" s="39"/>
      <c r="L34" s="39"/>
      <c r="M34" s="40"/>
      <c r="N34" s="67"/>
      <c r="O34" s="48"/>
    </row>
    <row r="35" spans="1:15" ht="15">
      <c r="A35" s="64" t="str">
        <f t="shared" si="0"/>
        <v>2.42.</v>
      </c>
      <c r="B35" s="60" t="e">
        <f>IF($E35="m",VLOOKUP($J35,Daten!$H$3:$I$123,2),VLOOKUP($J35,Daten!$J$3:$K$123,2))</f>
        <v>#N/A</v>
      </c>
      <c r="C35" s="37"/>
      <c r="D35" s="38"/>
      <c r="E35" s="39"/>
      <c r="F35" s="40"/>
      <c r="G35" s="22" t="e">
        <f>VLOOKUP($F35,Daten!$A$2:$B$46,2)</f>
        <v>#N/A</v>
      </c>
      <c r="H35" s="47"/>
      <c r="I35" s="39"/>
      <c r="J35" s="39"/>
      <c r="K35" s="39"/>
      <c r="L35" s="39"/>
      <c r="M35" s="40"/>
      <c r="N35" s="67"/>
      <c r="O35" s="48"/>
    </row>
    <row r="36" spans="1:15" ht="15">
      <c r="A36" s="64" t="str">
        <f t="shared" si="0"/>
        <v>2.42.</v>
      </c>
      <c r="B36" s="60" t="e">
        <f>IF($E36="m",VLOOKUP($J36,Daten!$H$3:$I$123,2),VLOOKUP($J36,Daten!$J$3:$K$123,2))</f>
        <v>#N/A</v>
      </c>
      <c r="C36" s="37"/>
      <c r="D36" s="38"/>
      <c r="E36" s="39"/>
      <c r="F36" s="40"/>
      <c r="G36" s="22" t="e">
        <f>VLOOKUP($F36,Daten!$A$2:$B$46,2)</f>
        <v>#N/A</v>
      </c>
      <c r="H36" s="47"/>
      <c r="I36" s="39"/>
      <c r="J36" s="39"/>
      <c r="K36" s="39"/>
      <c r="L36" s="39"/>
      <c r="M36" s="40"/>
      <c r="N36" s="67"/>
      <c r="O36" s="48"/>
    </row>
    <row r="37" spans="1:15" ht="15">
      <c r="A37" s="64" t="str">
        <f t="shared" si="0"/>
        <v>2.42.</v>
      </c>
      <c r="B37" s="60" t="e">
        <f>IF($E37="m",VLOOKUP($J37,Daten!$H$3:$I$123,2),VLOOKUP($J37,Daten!$J$3:$K$123,2))</f>
        <v>#N/A</v>
      </c>
      <c r="C37" s="37"/>
      <c r="D37" s="38"/>
      <c r="E37" s="39"/>
      <c r="F37" s="40"/>
      <c r="G37" s="22" t="e">
        <f>VLOOKUP($F37,Daten!$A$2:$B$46,2)</f>
        <v>#N/A</v>
      </c>
      <c r="H37" s="47"/>
      <c r="I37" s="39"/>
      <c r="J37" s="39"/>
      <c r="K37" s="39"/>
      <c r="L37" s="39"/>
      <c r="M37" s="40"/>
      <c r="N37" s="67"/>
      <c r="O37" s="48"/>
    </row>
    <row r="38" spans="1:15" ht="15">
      <c r="A38" s="64" t="str">
        <f t="shared" si="0"/>
        <v>2.42.</v>
      </c>
      <c r="B38" s="60" t="e">
        <f>IF($E38="m",VLOOKUP($J38,Daten!$H$3:$I$123,2),VLOOKUP($J38,Daten!$J$3:$K$123,2))</f>
        <v>#N/A</v>
      </c>
      <c r="C38" s="37"/>
      <c r="D38" s="38"/>
      <c r="E38" s="39"/>
      <c r="F38" s="40"/>
      <c r="G38" s="22" t="e">
        <f>VLOOKUP($F38,Daten!$A$2:$B$46,2)</f>
        <v>#N/A</v>
      </c>
      <c r="H38" s="47"/>
      <c r="I38" s="39"/>
      <c r="J38" s="39"/>
      <c r="K38" s="39"/>
      <c r="L38" s="39"/>
      <c r="M38" s="40"/>
      <c r="N38" s="67"/>
      <c r="O38" s="48"/>
    </row>
    <row r="39" spans="1:15" ht="15">
      <c r="A39" s="64" t="str">
        <f t="shared" si="0"/>
        <v>2.42.</v>
      </c>
      <c r="B39" s="60" t="e">
        <f>IF($E39="m",VLOOKUP($J39,Daten!$H$3:$I$123,2),VLOOKUP($J39,Daten!$J$3:$K$123,2))</f>
        <v>#N/A</v>
      </c>
      <c r="C39" s="37"/>
      <c r="D39" s="38"/>
      <c r="E39" s="39"/>
      <c r="F39" s="40"/>
      <c r="G39" s="22" t="e">
        <f>VLOOKUP($F39,Daten!$A$2:$B$46,2)</f>
        <v>#N/A</v>
      </c>
      <c r="H39" s="47"/>
      <c r="I39" s="39"/>
      <c r="J39" s="39"/>
      <c r="K39" s="39"/>
      <c r="L39" s="39"/>
      <c r="M39" s="40"/>
      <c r="N39" s="67"/>
      <c r="O39" s="48"/>
    </row>
    <row r="40" spans="1:15" ht="15">
      <c r="A40" s="64" t="str">
        <f t="shared" si="0"/>
        <v>2.42.</v>
      </c>
      <c r="B40" s="60" t="e">
        <f>IF($E40="m",VLOOKUP($J40,Daten!$H$3:$I$123,2),VLOOKUP($J40,Daten!$J$3:$K$123,2))</f>
        <v>#N/A</v>
      </c>
      <c r="C40" s="37"/>
      <c r="D40" s="38"/>
      <c r="E40" s="39"/>
      <c r="F40" s="40"/>
      <c r="G40" s="22" t="e">
        <f>VLOOKUP($F40,Daten!$A$2:$B$46,2)</f>
        <v>#N/A</v>
      </c>
      <c r="H40" s="47"/>
      <c r="I40" s="39"/>
      <c r="J40" s="39"/>
      <c r="K40" s="39"/>
      <c r="L40" s="39"/>
      <c r="M40" s="40"/>
      <c r="N40" s="67"/>
      <c r="O40" s="48"/>
    </row>
    <row r="41" spans="1:15" ht="15">
      <c r="A41" s="64" t="str">
        <f t="shared" si="0"/>
        <v>2.42.</v>
      </c>
      <c r="B41" s="60" t="e">
        <f>IF($E41="m",VLOOKUP($J41,Daten!$H$3:$I$123,2),VLOOKUP($J41,Daten!$J$3:$K$123,2))</f>
        <v>#N/A</v>
      </c>
      <c r="C41" s="37"/>
      <c r="D41" s="38"/>
      <c r="E41" s="39"/>
      <c r="F41" s="40"/>
      <c r="G41" s="22" t="e">
        <f>VLOOKUP($F41,Daten!$A$2:$B$46,2)</f>
        <v>#N/A</v>
      </c>
      <c r="H41" s="47"/>
      <c r="I41" s="39"/>
      <c r="J41" s="39"/>
      <c r="K41" s="39"/>
      <c r="L41" s="39"/>
      <c r="M41" s="40"/>
      <c r="N41" s="67"/>
      <c r="O41" s="48"/>
    </row>
    <row r="42" spans="1:15" ht="15">
      <c r="A42" s="64" t="str">
        <f t="shared" si="0"/>
        <v>2.42.</v>
      </c>
      <c r="B42" s="60" t="e">
        <f>IF($E42="m",VLOOKUP($J42,Daten!$H$3:$I$123,2),VLOOKUP($J42,Daten!$J$3:$K$123,2))</f>
        <v>#N/A</v>
      </c>
      <c r="C42" s="37"/>
      <c r="D42" s="38"/>
      <c r="E42" s="39"/>
      <c r="F42" s="40"/>
      <c r="G42" s="22" t="e">
        <f>VLOOKUP($F42,Daten!$A$2:$B$46,2)</f>
        <v>#N/A</v>
      </c>
      <c r="H42" s="47"/>
      <c r="I42" s="39"/>
      <c r="J42" s="39"/>
      <c r="K42" s="39"/>
      <c r="L42" s="39"/>
      <c r="M42" s="40"/>
      <c r="N42" s="67"/>
      <c r="O42" s="48"/>
    </row>
    <row r="43" spans="1:15" ht="15">
      <c r="A43" s="64" t="str">
        <f t="shared" si="0"/>
        <v>2.42.</v>
      </c>
      <c r="B43" s="60" t="e">
        <f>IF($E43="m",VLOOKUP($J43,Daten!$H$3:$I$123,2),VLOOKUP($J43,Daten!$J$3:$K$123,2))</f>
        <v>#N/A</v>
      </c>
      <c r="C43" s="37"/>
      <c r="D43" s="38"/>
      <c r="E43" s="39"/>
      <c r="F43" s="40"/>
      <c r="G43" s="22" t="e">
        <f>VLOOKUP($F43,Daten!$A$2:$B$46,2)</f>
        <v>#N/A</v>
      </c>
      <c r="H43" s="47"/>
      <c r="I43" s="39"/>
      <c r="J43" s="39"/>
      <c r="K43" s="39"/>
      <c r="L43" s="39"/>
      <c r="M43" s="40"/>
      <c r="N43" s="67"/>
      <c r="O43" s="48"/>
    </row>
    <row r="44" spans="1:15" ht="15">
      <c r="A44" s="64" t="str">
        <f t="shared" si="0"/>
        <v>2.42.</v>
      </c>
      <c r="B44" s="60" t="e">
        <f>IF($E44="m",VLOOKUP($J44,Daten!$H$3:$I$123,2),VLOOKUP($J44,Daten!$J$3:$K$123,2))</f>
        <v>#N/A</v>
      </c>
      <c r="C44" s="37"/>
      <c r="D44" s="38"/>
      <c r="E44" s="39"/>
      <c r="F44" s="40"/>
      <c r="G44" s="22" t="e">
        <f>VLOOKUP($F44,Daten!$A$2:$B$46,2)</f>
        <v>#N/A</v>
      </c>
      <c r="H44" s="47"/>
      <c r="I44" s="39"/>
      <c r="J44" s="39"/>
      <c r="K44" s="39"/>
      <c r="L44" s="39"/>
      <c r="M44" s="40"/>
      <c r="N44" s="67"/>
      <c r="O44" s="48"/>
    </row>
    <row r="45" spans="1:15" ht="15">
      <c r="A45" s="64" t="str">
        <f t="shared" si="0"/>
        <v>2.42.</v>
      </c>
      <c r="B45" s="60" t="e">
        <f>IF($E45="m",VLOOKUP($J45,Daten!$H$3:$I$123,2),VLOOKUP($J45,Daten!$J$3:$K$123,2))</f>
        <v>#N/A</v>
      </c>
      <c r="C45" s="37"/>
      <c r="D45" s="38"/>
      <c r="E45" s="39"/>
      <c r="F45" s="40"/>
      <c r="G45" s="22" t="e">
        <f>VLOOKUP($F45,Daten!$A$2:$B$46,2)</f>
        <v>#N/A</v>
      </c>
      <c r="H45" s="47"/>
      <c r="I45" s="39"/>
      <c r="J45" s="39"/>
      <c r="K45" s="39"/>
      <c r="L45" s="39"/>
      <c r="M45" s="40"/>
      <c r="N45" s="67"/>
      <c r="O45" s="48"/>
    </row>
    <row r="46" spans="1:15" ht="15">
      <c r="A46" s="64" t="str">
        <f t="shared" si="0"/>
        <v>2.42.</v>
      </c>
      <c r="B46" s="60" t="e">
        <f>IF($E46="m",VLOOKUP($J46,Daten!$H$3:$I$123,2),VLOOKUP($J46,Daten!$J$3:$K$123,2))</f>
        <v>#N/A</v>
      </c>
      <c r="C46" s="37"/>
      <c r="D46" s="38"/>
      <c r="E46" s="39"/>
      <c r="F46" s="40"/>
      <c r="G46" s="22" t="e">
        <f>VLOOKUP($F46,Daten!$A$2:$B$46,2)</f>
        <v>#N/A</v>
      </c>
      <c r="H46" s="47"/>
      <c r="I46" s="39"/>
      <c r="J46" s="39"/>
      <c r="K46" s="39"/>
      <c r="L46" s="39"/>
      <c r="M46" s="40"/>
      <c r="N46" s="67"/>
      <c r="O46" s="48"/>
    </row>
    <row r="47" spans="1:15" ht="15">
      <c r="A47" s="64" t="str">
        <f t="shared" si="0"/>
        <v>2.42.</v>
      </c>
      <c r="B47" s="60" t="e">
        <f>IF($E47="m",VLOOKUP($J47,Daten!$H$3:$I$123,2),VLOOKUP($J47,Daten!$J$3:$K$123,2))</f>
        <v>#N/A</v>
      </c>
      <c r="C47" s="37"/>
      <c r="D47" s="38"/>
      <c r="E47" s="39"/>
      <c r="F47" s="40"/>
      <c r="G47" s="22" t="e">
        <f>VLOOKUP($F47,Daten!$A$2:$B$46,2)</f>
        <v>#N/A</v>
      </c>
      <c r="H47" s="47"/>
      <c r="I47" s="39"/>
      <c r="J47" s="39"/>
      <c r="K47" s="39"/>
      <c r="L47" s="39"/>
      <c r="M47" s="40"/>
      <c r="N47" s="67"/>
      <c r="O47" s="48"/>
    </row>
    <row r="48" spans="1:15" ht="15">
      <c r="A48" s="64" t="str">
        <f t="shared" si="0"/>
        <v>2.42.</v>
      </c>
      <c r="B48" s="60" t="e">
        <f>IF($E48="m",VLOOKUP($J48,Daten!$H$3:$I$123,2),VLOOKUP($J48,Daten!$J$3:$K$123,2))</f>
        <v>#N/A</v>
      </c>
      <c r="C48" s="37"/>
      <c r="D48" s="38"/>
      <c r="E48" s="39"/>
      <c r="F48" s="40"/>
      <c r="G48" s="22" t="e">
        <f>VLOOKUP($F48,Daten!$A$2:$B$46,2)</f>
        <v>#N/A</v>
      </c>
      <c r="H48" s="47"/>
      <c r="I48" s="39"/>
      <c r="J48" s="39"/>
      <c r="K48" s="39"/>
      <c r="L48" s="39"/>
      <c r="M48" s="40"/>
      <c r="N48" s="67"/>
      <c r="O48" s="48"/>
    </row>
    <row r="49" spans="1:15" ht="15">
      <c r="A49" s="64" t="str">
        <f t="shared" si="0"/>
        <v>2.42.</v>
      </c>
      <c r="B49" s="60" t="e">
        <f>IF($E49="m",VLOOKUP($J49,Daten!$H$3:$I$123,2),VLOOKUP($J49,Daten!$J$3:$K$123,2))</f>
        <v>#N/A</v>
      </c>
      <c r="C49" s="37"/>
      <c r="D49" s="38"/>
      <c r="E49" s="39"/>
      <c r="F49" s="40"/>
      <c r="G49" s="22" t="e">
        <f>VLOOKUP($F49,Daten!$A$2:$B$46,2)</f>
        <v>#N/A</v>
      </c>
      <c r="H49" s="47"/>
      <c r="I49" s="39"/>
      <c r="J49" s="39"/>
      <c r="K49" s="39"/>
      <c r="L49" s="39"/>
      <c r="M49" s="40"/>
      <c r="N49" s="67"/>
      <c r="O49" s="48"/>
    </row>
    <row r="50" spans="1:15" ht="15">
      <c r="A50" s="64" t="str">
        <f t="shared" si="0"/>
        <v>2.42.</v>
      </c>
      <c r="B50" s="60" t="e">
        <f>IF($E50="m",VLOOKUP($J50,Daten!$H$3:$I$123,2),VLOOKUP($J50,Daten!$J$3:$K$123,2))</f>
        <v>#N/A</v>
      </c>
      <c r="C50" s="37"/>
      <c r="D50" s="38"/>
      <c r="E50" s="39"/>
      <c r="F50" s="40"/>
      <c r="G50" s="22" t="e">
        <f>VLOOKUP($F50,Daten!$A$2:$B$46,2)</f>
        <v>#N/A</v>
      </c>
      <c r="H50" s="47"/>
      <c r="I50" s="39"/>
      <c r="J50" s="39"/>
      <c r="K50" s="39"/>
      <c r="L50" s="39"/>
      <c r="M50" s="40"/>
      <c r="N50" s="67"/>
      <c r="O50" s="48"/>
    </row>
    <row r="51" spans="1:15" ht="15">
      <c r="A51" s="64" t="str">
        <f t="shared" si="0"/>
        <v>2.42.</v>
      </c>
      <c r="B51" s="60" t="e">
        <f>IF($E51="m",VLOOKUP($J51,Daten!$H$3:$I$123,2),VLOOKUP($J51,Daten!$J$3:$K$123,2))</f>
        <v>#N/A</v>
      </c>
      <c r="C51" s="37"/>
      <c r="D51" s="38"/>
      <c r="E51" s="39"/>
      <c r="F51" s="40"/>
      <c r="G51" s="22" t="e">
        <f>VLOOKUP($F51,Daten!$A$2:$B$46,2)</f>
        <v>#N/A</v>
      </c>
      <c r="H51" s="47"/>
      <c r="I51" s="39"/>
      <c r="J51" s="39"/>
      <c r="K51" s="39"/>
      <c r="L51" s="39"/>
      <c r="M51" s="40"/>
      <c r="N51" s="67"/>
      <c r="O51" s="48"/>
    </row>
    <row r="52" spans="1:15" ht="15">
      <c r="A52" s="64" t="str">
        <f t="shared" si="0"/>
        <v>2.42.</v>
      </c>
      <c r="B52" s="60" t="e">
        <f>IF($E52="m",VLOOKUP($J52,Daten!$H$3:$I$123,2),VLOOKUP($J52,Daten!$J$3:$K$123,2))</f>
        <v>#N/A</v>
      </c>
      <c r="C52" s="37"/>
      <c r="D52" s="38"/>
      <c r="E52" s="39"/>
      <c r="F52" s="40"/>
      <c r="G52" s="22" t="e">
        <f>VLOOKUP($F52,Daten!$A$2:$B$46,2)</f>
        <v>#N/A</v>
      </c>
      <c r="H52" s="47"/>
      <c r="I52" s="39"/>
      <c r="J52" s="39"/>
      <c r="K52" s="39"/>
      <c r="L52" s="39"/>
      <c r="M52" s="40"/>
      <c r="N52" s="67"/>
      <c r="O52" s="48"/>
    </row>
    <row r="53" spans="1:15" ht="15">
      <c r="A53" s="64" t="str">
        <f t="shared" si="0"/>
        <v>2.42.</v>
      </c>
      <c r="B53" s="60" t="e">
        <f>IF($E53="m",VLOOKUP($J53,Daten!$H$3:$I$123,2),VLOOKUP($J53,Daten!$J$3:$K$123,2))</f>
        <v>#N/A</v>
      </c>
      <c r="C53" s="37"/>
      <c r="D53" s="38"/>
      <c r="E53" s="39"/>
      <c r="F53" s="40"/>
      <c r="G53" s="22" t="e">
        <f>VLOOKUP($F53,Daten!$A$2:$B$46,2)</f>
        <v>#N/A</v>
      </c>
      <c r="H53" s="47"/>
      <c r="I53" s="39"/>
      <c r="J53" s="39"/>
      <c r="K53" s="39"/>
      <c r="L53" s="39"/>
      <c r="M53" s="40"/>
      <c r="N53" s="67"/>
      <c r="O53" s="48"/>
    </row>
    <row r="54" spans="1:15" ht="15">
      <c r="A54" s="64" t="str">
        <f t="shared" si="0"/>
        <v>2.42.</v>
      </c>
      <c r="B54" s="60" t="e">
        <f>IF($E54="m",VLOOKUP($J54,Daten!$H$3:$I$123,2),VLOOKUP($J54,Daten!$J$3:$K$123,2))</f>
        <v>#N/A</v>
      </c>
      <c r="C54" s="37"/>
      <c r="D54" s="38"/>
      <c r="E54" s="39"/>
      <c r="F54" s="40"/>
      <c r="G54" s="22" t="e">
        <f>VLOOKUP($F54,Daten!$A$2:$B$46,2)</f>
        <v>#N/A</v>
      </c>
      <c r="H54" s="47"/>
      <c r="I54" s="39"/>
      <c r="J54" s="39"/>
      <c r="K54" s="39"/>
      <c r="L54" s="39"/>
      <c r="M54" s="40"/>
      <c r="N54" s="67"/>
      <c r="O54" s="48"/>
    </row>
    <row r="55" spans="1:15" ht="15">
      <c r="A55" s="64" t="str">
        <f t="shared" si="0"/>
        <v>2.42.</v>
      </c>
      <c r="B55" s="60" t="e">
        <f>IF($E55="m",VLOOKUP($J55,Daten!$H$3:$I$123,2),VLOOKUP($J55,Daten!$J$3:$K$123,2))</f>
        <v>#N/A</v>
      </c>
      <c r="C55" s="37"/>
      <c r="D55" s="38"/>
      <c r="E55" s="39"/>
      <c r="F55" s="40"/>
      <c r="G55" s="22" t="e">
        <f>VLOOKUP($F55,Daten!$A$2:$B$46,2)</f>
        <v>#N/A</v>
      </c>
      <c r="H55" s="47"/>
      <c r="I55" s="39"/>
      <c r="J55" s="39"/>
      <c r="K55" s="39"/>
      <c r="L55" s="39"/>
      <c r="M55" s="40"/>
      <c r="N55" s="67"/>
      <c r="O55" s="48"/>
    </row>
    <row r="56" spans="1:15" ht="15">
      <c r="A56" s="64" t="str">
        <f t="shared" si="0"/>
        <v>2.42.</v>
      </c>
      <c r="B56" s="60" t="e">
        <f>IF($E56="m",VLOOKUP($J56,Daten!$H$3:$I$123,2),VLOOKUP($J56,Daten!$J$3:$K$123,2))</f>
        <v>#N/A</v>
      </c>
      <c r="C56" s="37"/>
      <c r="D56" s="38"/>
      <c r="E56" s="39"/>
      <c r="F56" s="40"/>
      <c r="G56" s="22" t="e">
        <f>VLOOKUP($F56,Daten!$A$2:$B$46,2)</f>
        <v>#N/A</v>
      </c>
      <c r="H56" s="47"/>
      <c r="I56" s="39"/>
      <c r="J56" s="39"/>
      <c r="K56" s="39"/>
      <c r="L56" s="39"/>
      <c r="M56" s="40"/>
      <c r="N56" s="67"/>
      <c r="O56" s="48"/>
    </row>
    <row r="57" spans="1:15" ht="15">
      <c r="A57" s="64" t="str">
        <f t="shared" si="0"/>
        <v>2.42.</v>
      </c>
      <c r="B57" s="60" t="e">
        <f>IF($E57="m",VLOOKUP($J57,Daten!$H$3:$I$123,2),VLOOKUP($J57,Daten!$J$3:$K$123,2))</f>
        <v>#N/A</v>
      </c>
      <c r="C57" s="37"/>
      <c r="D57" s="38"/>
      <c r="E57" s="39"/>
      <c r="F57" s="40"/>
      <c r="G57" s="22" t="e">
        <f>VLOOKUP($F57,Daten!$A$2:$B$46,2)</f>
        <v>#N/A</v>
      </c>
      <c r="H57" s="47"/>
      <c r="I57" s="39"/>
      <c r="J57" s="39"/>
      <c r="K57" s="39"/>
      <c r="L57" s="39"/>
      <c r="M57" s="40"/>
      <c r="N57" s="67"/>
      <c r="O57" s="48"/>
    </row>
    <row r="58" spans="1:15" ht="15">
      <c r="A58" s="64" t="str">
        <f t="shared" si="0"/>
        <v>2.42.</v>
      </c>
      <c r="B58" s="60" t="e">
        <f>IF($E58="m",VLOOKUP($J58,Daten!$H$3:$I$123,2),VLOOKUP($J58,Daten!$J$3:$K$123,2))</f>
        <v>#N/A</v>
      </c>
      <c r="C58" s="37"/>
      <c r="D58" s="38"/>
      <c r="E58" s="39"/>
      <c r="F58" s="40"/>
      <c r="G58" s="22" t="e">
        <f>VLOOKUP($F58,Daten!$A$2:$B$46,2)</f>
        <v>#N/A</v>
      </c>
      <c r="H58" s="47"/>
      <c r="I58" s="39"/>
      <c r="J58" s="39"/>
      <c r="K58" s="39"/>
      <c r="L58" s="39"/>
      <c r="M58" s="40"/>
      <c r="N58" s="67"/>
      <c r="O58" s="48"/>
    </row>
    <row r="59" spans="1:15" ht="15.75" thickBot="1">
      <c r="A59" s="145" t="str">
        <f t="shared" si="0"/>
        <v>2.42.</v>
      </c>
      <c r="B59" s="61" t="e">
        <f>IF($E59="m",VLOOKUP($J59,Daten!$H$3:$I$123,2),VLOOKUP($J59,Daten!$J$3:$K$123,2))</f>
        <v>#N/A</v>
      </c>
      <c r="C59" s="41"/>
      <c r="D59" s="42"/>
      <c r="E59" s="43"/>
      <c r="F59" s="44"/>
      <c r="G59" s="23" t="e">
        <f>VLOOKUP($F59,Daten!$A$2:$B$46,2)</f>
        <v>#N/A</v>
      </c>
      <c r="H59" s="49"/>
      <c r="I59" s="43"/>
      <c r="J59" s="43"/>
      <c r="K59" s="43"/>
      <c r="L59" s="43"/>
      <c r="M59" s="44"/>
      <c r="N59" s="70"/>
      <c r="O59" s="50"/>
    </row>
    <row r="60" spans="1:15" ht="15">
      <c r="A60" s="7"/>
      <c r="B60" s="7"/>
      <c r="C60" s="8"/>
      <c r="D60" s="8"/>
      <c r="E60" s="7"/>
      <c r="F60" s="7"/>
      <c r="G60" s="7"/>
      <c r="H60" s="7"/>
      <c r="I60" s="7"/>
      <c r="J60" s="7"/>
      <c r="K60" s="7"/>
      <c r="L60" s="7"/>
      <c r="M60" s="7"/>
      <c r="N60" s="68"/>
      <c r="O60" s="7"/>
    </row>
    <row r="61" spans="1:15" ht="15">
      <c r="A61" s="7"/>
      <c r="B61" s="7"/>
      <c r="C61" s="8"/>
      <c r="D61" s="8"/>
      <c r="E61" s="7"/>
      <c r="F61" s="7"/>
      <c r="G61" s="7"/>
      <c r="H61" s="7"/>
      <c r="I61" s="7"/>
      <c r="J61" s="7"/>
      <c r="K61" s="7"/>
      <c r="L61" s="7"/>
      <c r="M61" s="7"/>
      <c r="N61" s="68"/>
      <c r="O61" s="7"/>
    </row>
    <row r="62" spans="1:15" ht="15">
      <c r="A62" s="7"/>
      <c r="B62" s="7"/>
      <c r="C62" s="8"/>
      <c r="D62" s="8"/>
      <c r="E62" s="7"/>
      <c r="F62" s="7"/>
      <c r="G62" s="7"/>
      <c r="H62" s="7"/>
      <c r="I62" s="7"/>
      <c r="J62" s="7"/>
      <c r="K62" s="7"/>
      <c r="L62" s="7"/>
      <c r="M62" s="7"/>
      <c r="N62" s="68"/>
      <c r="O62" s="7"/>
    </row>
    <row r="63" spans="1:15" ht="15">
      <c r="A63" s="7"/>
      <c r="B63" s="7"/>
      <c r="C63" s="8"/>
      <c r="D63" s="8"/>
      <c r="E63" s="7"/>
      <c r="F63" s="7"/>
      <c r="G63" s="7"/>
      <c r="H63" s="7"/>
      <c r="I63" s="7"/>
      <c r="J63" s="7"/>
      <c r="K63" s="7"/>
      <c r="L63" s="7"/>
      <c r="M63" s="7"/>
      <c r="N63" s="68"/>
      <c r="O63" s="7"/>
    </row>
    <row r="64" spans="1:15" ht="15">
      <c r="A64" s="7"/>
      <c r="B64" s="7"/>
      <c r="C64" s="8"/>
      <c r="D64" s="8"/>
      <c r="E64" s="7"/>
      <c r="F64" s="7"/>
      <c r="G64" s="7"/>
      <c r="H64" s="7"/>
      <c r="I64" s="7"/>
      <c r="J64" s="7"/>
      <c r="K64" s="7"/>
      <c r="L64" s="7"/>
      <c r="M64" s="7"/>
      <c r="N64" s="68"/>
      <c r="O64" s="7"/>
    </row>
    <row r="65" spans="1:15" ht="15">
      <c r="A65" s="7"/>
      <c r="B65" s="7"/>
      <c r="C65" s="8"/>
      <c r="D65" s="8"/>
      <c r="E65" s="7"/>
      <c r="F65" s="7"/>
      <c r="G65" s="7"/>
      <c r="H65" s="7"/>
      <c r="I65" s="7"/>
      <c r="J65" s="7"/>
      <c r="K65" s="7"/>
      <c r="L65" s="7"/>
      <c r="M65" s="7"/>
      <c r="N65" s="68"/>
      <c r="O65" s="7"/>
    </row>
    <row r="66" spans="1:15" ht="15">
      <c r="A66" s="7"/>
      <c r="B66" s="7"/>
      <c r="C66" s="8"/>
      <c r="D66" s="8"/>
      <c r="E66" s="7"/>
      <c r="F66" s="7"/>
      <c r="G66" s="7"/>
      <c r="H66" s="7"/>
      <c r="I66" s="7"/>
      <c r="J66" s="7"/>
      <c r="K66" s="7"/>
      <c r="L66" s="7"/>
      <c r="M66" s="7"/>
      <c r="N66" s="68"/>
      <c r="O66" s="7"/>
    </row>
    <row r="67" spans="1:15" ht="15">
      <c r="A67" s="7"/>
      <c r="B67" s="7"/>
      <c r="C67" s="8"/>
      <c r="D67" s="8"/>
      <c r="E67" s="7"/>
      <c r="F67" s="7"/>
      <c r="G67" s="7"/>
      <c r="H67" s="7"/>
      <c r="I67" s="7"/>
      <c r="J67" s="7"/>
      <c r="K67" s="7"/>
      <c r="L67" s="7"/>
      <c r="M67" s="7"/>
      <c r="N67" s="68"/>
      <c r="O67" s="7"/>
    </row>
    <row r="68" spans="1:15" ht="15">
      <c r="A68" s="7"/>
      <c r="B68" s="7"/>
      <c r="C68" s="8"/>
      <c r="D68" s="8"/>
      <c r="E68" s="7"/>
      <c r="F68" s="7"/>
      <c r="G68" s="7"/>
      <c r="H68" s="7"/>
      <c r="I68" s="7"/>
      <c r="J68" s="7"/>
      <c r="K68" s="7"/>
      <c r="L68" s="7"/>
      <c r="M68" s="7"/>
      <c r="N68" s="68"/>
      <c r="O68" s="7"/>
    </row>
    <row r="69" spans="1:15" ht="15">
      <c r="A69" s="7"/>
      <c r="B69" s="7"/>
      <c r="C69" s="8"/>
      <c r="D69" s="8"/>
      <c r="E69" s="7"/>
      <c r="F69" s="7"/>
      <c r="G69" s="7"/>
      <c r="H69" s="7"/>
      <c r="I69" s="7"/>
      <c r="J69" s="7"/>
      <c r="K69" s="7"/>
      <c r="L69" s="7"/>
      <c r="M69" s="7"/>
      <c r="N69" s="68"/>
      <c r="O69" s="7"/>
    </row>
    <row r="70" spans="1:15" ht="15">
      <c r="A70" s="7"/>
      <c r="B70" s="7"/>
      <c r="C70" s="8"/>
      <c r="D70" s="8"/>
      <c r="E70" s="7"/>
      <c r="F70" s="7"/>
      <c r="G70" s="7"/>
      <c r="H70" s="7"/>
      <c r="I70" s="7"/>
      <c r="J70" s="7"/>
      <c r="K70" s="7"/>
      <c r="L70" s="7"/>
      <c r="M70" s="7"/>
      <c r="N70" s="68"/>
      <c r="O70" s="7"/>
    </row>
    <row r="71" spans="1:15" ht="15">
      <c r="A71" s="7"/>
      <c r="B71" s="7"/>
      <c r="C71" s="8"/>
      <c r="D71" s="8"/>
      <c r="E71" s="7"/>
      <c r="F71" s="7"/>
      <c r="G71" s="7"/>
      <c r="H71" s="7"/>
      <c r="I71" s="7"/>
      <c r="J71" s="7"/>
      <c r="K71" s="7"/>
      <c r="L71" s="7"/>
      <c r="M71" s="7"/>
      <c r="N71" s="68"/>
      <c r="O71" s="7"/>
    </row>
    <row r="72" spans="1:15" ht="15">
      <c r="A72" s="7"/>
      <c r="B72" s="7"/>
      <c r="C72" s="8"/>
      <c r="D72" s="8"/>
      <c r="E72" s="7"/>
      <c r="F72" s="7"/>
      <c r="G72" s="7"/>
      <c r="H72" s="7"/>
      <c r="I72" s="7"/>
      <c r="J72" s="7"/>
      <c r="K72" s="7"/>
      <c r="L72" s="7"/>
      <c r="M72" s="7"/>
      <c r="N72" s="68"/>
      <c r="O72" s="7"/>
    </row>
    <row r="73" spans="1:15" ht="15">
      <c r="A73" s="7"/>
      <c r="B73" s="7"/>
      <c r="C73" s="8"/>
      <c r="D73" s="8"/>
      <c r="E73" s="7"/>
      <c r="F73" s="7"/>
      <c r="G73" s="7"/>
      <c r="H73" s="7"/>
      <c r="I73" s="7"/>
      <c r="J73" s="7"/>
      <c r="K73" s="7"/>
      <c r="L73" s="7"/>
      <c r="M73" s="7"/>
      <c r="N73" s="68"/>
      <c r="O73" s="7"/>
    </row>
    <row r="74" spans="1:15" ht="15">
      <c r="A74" s="7"/>
      <c r="B74" s="7"/>
      <c r="C74" s="8"/>
      <c r="D74" s="8"/>
      <c r="E74" s="7"/>
      <c r="F74" s="7"/>
      <c r="G74" s="7"/>
      <c r="H74" s="7"/>
      <c r="I74" s="7"/>
      <c r="J74" s="7"/>
      <c r="K74" s="7"/>
      <c r="L74" s="7"/>
      <c r="M74" s="7"/>
      <c r="N74" s="68"/>
      <c r="O74" s="7"/>
    </row>
    <row r="75" spans="1:15" ht="15">
      <c r="A75" s="7"/>
      <c r="B75" s="7"/>
      <c r="C75" s="8"/>
      <c r="D75" s="8"/>
      <c r="E75" s="7"/>
      <c r="F75" s="7"/>
      <c r="G75" s="7"/>
      <c r="H75" s="7"/>
      <c r="I75" s="7"/>
      <c r="J75" s="7"/>
      <c r="K75" s="7"/>
      <c r="L75" s="7"/>
      <c r="M75" s="7"/>
      <c r="N75" s="68"/>
      <c r="O75" s="7"/>
    </row>
    <row r="76" spans="1:15" ht="15">
      <c r="A76" s="7"/>
      <c r="B76" s="7"/>
      <c r="C76" s="8"/>
      <c r="D76" s="8"/>
      <c r="E76" s="7"/>
      <c r="F76" s="7"/>
      <c r="G76" s="7"/>
      <c r="H76" s="7"/>
      <c r="I76" s="7"/>
      <c r="J76" s="7"/>
      <c r="K76" s="7"/>
      <c r="L76" s="7"/>
      <c r="M76" s="7"/>
      <c r="N76" s="68"/>
      <c r="O76" s="7"/>
    </row>
    <row r="77" spans="1:15" ht="15">
      <c r="A77" s="7"/>
      <c r="B77" s="7"/>
      <c r="C77" s="8"/>
      <c r="D77" s="8"/>
      <c r="E77" s="7"/>
      <c r="F77" s="7"/>
      <c r="G77" s="7"/>
      <c r="H77" s="7"/>
      <c r="I77" s="7"/>
      <c r="J77" s="7"/>
      <c r="K77" s="7"/>
      <c r="L77" s="7"/>
      <c r="M77" s="7"/>
      <c r="N77" s="68"/>
      <c r="O77" s="7"/>
    </row>
    <row r="78" spans="1:15" ht="15">
      <c r="A78" s="7"/>
      <c r="B78" s="7"/>
      <c r="C78" s="8"/>
      <c r="D78" s="8"/>
      <c r="E78" s="7"/>
      <c r="F78" s="7"/>
      <c r="G78" s="7"/>
      <c r="H78" s="7"/>
      <c r="I78" s="7"/>
      <c r="J78" s="7"/>
      <c r="K78" s="7"/>
      <c r="L78" s="7"/>
      <c r="M78" s="7"/>
      <c r="N78" s="68"/>
      <c r="O78" s="7"/>
    </row>
    <row r="79" spans="1:15" ht="15">
      <c r="A79" s="7"/>
      <c r="B79" s="7"/>
      <c r="C79" s="8"/>
      <c r="D79" s="8"/>
      <c r="E79" s="7"/>
      <c r="F79" s="7"/>
      <c r="G79" s="7"/>
      <c r="H79" s="7"/>
      <c r="I79" s="7"/>
      <c r="J79" s="7"/>
      <c r="K79" s="7"/>
      <c r="L79" s="7"/>
      <c r="M79" s="7"/>
      <c r="N79" s="68"/>
      <c r="O79" s="7"/>
    </row>
    <row r="80" spans="1:15" ht="15">
      <c r="A80" s="7"/>
      <c r="B80" s="7"/>
      <c r="C80" s="8"/>
      <c r="D80" s="8"/>
      <c r="E80" s="7"/>
      <c r="F80" s="7"/>
      <c r="G80" s="7"/>
      <c r="H80" s="7"/>
      <c r="I80" s="7"/>
      <c r="J80" s="7"/>
      <c r="K80" s="7"/>
      <c r="L80" s="7"/>
      <c r="M80" s="7"/>
      <c r="N80" s="68"/>
      <c r="O80" s="7"/>
    </row>
    <row r="81" spans="1:15" ht="15">
      <c r="A81" s="7"/>
      <c r="B81" s="7"/>
      <c r="C81" s="8"/>
      <c r="D81" s="8"/>
      <c r="E81" s="7"/>
      <c r="F81" s="7"/>
      <c r="G81" s="7"/>
      <c r="H81" s="7"/>
      <c r="I81" s="7"/>
      <c r="J81" s="7"/>
      <c r="K81" s="7"/>
      <c r="L81" s="7"/>
      <c r="M81" s="7"/>
      <c r="N81" s="68"/>
      <c r="O81" s="7"/>
    </row>
    <row r="82" spans="1:15" ht="15">
      <c r="A82" s="7"/>
      <c r="B82" s="7"/>
      <c r="C82" s="8"/>
      <c r="D82" s="8"/>
      <c r="E82" s="7"/>
      <c r="F82" s="7"/>
      <c r="G82" s="7"/>
      <c r="H82" s="7"/>
      <c r="I82" s="7"/>
      <c r="J82" s="7"/>
      <c r="K82" s="7"/>
      <c r="L82" s="7"/>
      <c r="M82" s="7"/>
      <c r="N82" s="68"/>
      <c r="O82" s="7"/>
    </row>
    <row r="83" spans="1:15" ht="15">
      <c r="A83" s="7"/>
      <c r="B83" s="7"/>
      <c r="C83" s="8"/>
      <c r="D83" s="8"/>
      <c r="E83" s="7"/>
      <c r="F83" s="7"/>
      <c r="G83" s="7"/>
      <c r="H83" s="7"/>
      <c r="I83" s="7"/>
      <c r="J83" s="7"/>
      <c r="K83" s="7"/>
      <c r="L83" s="7"/>
      <c r="M83" s="7"/>
      <c r="N83" s="68"/>
      <c r="O83" s="7"/>
    </row>
    <row r="84" spans="1:15" ht="15">
      <c r="A84" s="7"/>
      <c r="B84" s="7"/>
      <c r="C84" s="8"/>
      <c r="D84" s="8"/>
      <c r="E84" s="7"/>
      <c r="F84" s="7"/>
      <c r="G84" s="7"/>
      <c r="H84" s="7"/>
      <c r="I84" s="7"/>
      <c r="J84" s="7"/>
      <c r="K84" s="7"/>
      <c r="L84" s="7"/>
      <c r="M84" s="7"/>
      <c r="N84" s="68"/>
      <c r="O84" s="7"/>
    </row>
    <row r="85" spans="1:15" ht="15">
      <c r="A85" s="7"/>
      <c r="B85" s="7"/>
      <c r="C85" s="8"/>
      <c r="D85" s="8"/>
      <c r="E85" s="7"/>
      <c r="F85" s="7"/>
      <c r="G85" s="7"/>
      <c r="H85" s="7"/>
      <c r="I85" s="7"/>
      <c r="J85" s="7"/>
      <c r="K85" s="7"/>
      <c r="L85" s="7"/>
      <c r="M85" s="7"/>
      <c r="N85" s="68"/>
      <c r="O85" s="7"/>
    </row>
    <row r="86" spans="1:15" ht="15">
      <c r="A86" s="7"/>
      <c r="B86" s="7"/>
      <c r="C86" s="8"/>
      <c r="D86" s="8"/>
      <c r="E86" s="7"/>
      <c r="F86" s="7"/>
      <c r="G86" s="7"/>
      <c r="H86" s="7"/>
      <c r="I86" s="7"/>
      <c r="J86" s="7"/>
      <c r="K86" s="7"/>
      <c r="L86" s="7"/>
      <c r="M86" s="7"/>
      <c r="N86" s="68"/>
      <c r="O86" s="7"/>
    </row>
    <row r="87" spans="1:15" ht="15">
      <c r="A87" s="7"/>
      <c r="B87" s="7"/>
      <c r="C87" s="8"/>
      <c r="D87" s="8"/>
      <c r="E87" s="7"/>
      <c r="F87" s="7"/>
      <c r="G87" s="7"/>
      <c r="H87" s="7"/>
      <c r="I87" s="7"/>
      <c r="J87" s="7"/>
      <c r="K87" s="7"/>
      <c r="L87" s="7"/>
      <c r="M87" s="7"/>
      <c r="N87" s="68"/>
      <c r="O87" s="7"/>
    </row>
    <row r="88" spans="1:16" ht="15">
      <c r="A88" s="7"/>
      <c r="B88" s="7"/>
      <c r="C88" s="8"/>
      <c r="D88" s="8"/>
      <c r="E88" s="7"/>
      <c r="F88" s="7"/>
      <c r="G88" s="7"/>
      <c r="H88" s="7"/>
      <c r="I88" s="7"/>
      <c r="J88" s="7"/>
      <c r="K88" s="7"/>
      <c r="L88" s="7"/>
      <c r="M88" s="7"/>
      <c r="N88" s="68"/>
      <c r="O88" s="7"/>
      <c r="P88" s="9"/>
    </row>
    <row r="89" spans="1:16" ht="15">
      <c r="A89" s="7"/>
      <c r="B89" s="7"/>
      <c r="C89" s="8"/>
      <c r="D89" s="8"/>
      <c r="E89" s="7"/>
      <c r="F89" s="7"/>
      <c r="G89" s="7"/>
      <c r="H89" s="7"/>
      <c r="I89" s="7"/>
      <c r="J89" s="7"/>
      <c r="K89" s="7"/>
      <c r="L89" s="7"/>
      <c r="M89" s="7"/>
      <c r="N89" s="68"/>
      <c r="O89" s="7"/>
      <c r="P89" s="9"/>
    </row>
    <row r="90" spans="1:16" ht="15">
      <c r="A90" s="7"/>
      <c r="B90" s="7"/>
      <c r="C90" s="8"/>
      <c r="D90" s="8"/>
      <c r="E90" s="7"/>
      <c r="F90" s="7"/>
      <c r="G90" s="7"/>
      <c r="H90" s="7"/>
      <c r="I90" s="7"/>
      <c r="J90" s="7"/>
      <c r="K90" s="7"/>
      <c r="L90" s="7"/>
      <c r="M90" s="7"/>
      <c r="N90" s="68"/>
      <c r="O90" s="7"/>
      <c r="P90" s="9"/>
    </row>
    <row r="91" spans="1:16" ht="15">
      <c r="A91" s="7"/>
      <c r="B91" s="7"/>
      <c r="C91" s="8"/>
      <c r="D91" s="8"/>
      <c r="E91" s="7"/>
      <c r="F91" s="7"/>
      <c r="G91" s="7"/>
      <c r="H91" s="7"/>
      <c r="I91" s="7"/>
      <c r="J91" s="7"/>
      <c r="K91" s="7"/>
      <c r="L91" s="7"/>
      <c r="M91" s="7"/>
      <c r="N91" s="68"/>
      <c r="O91" s="7"/>
      <c r="P91" s="9"/>
    </row>
    <row r="92" spans="1:16" ht="15">
      <c r="A92" s="7"/>
      <c r="B92" s="7"/>
      <c r="C92" s="8"/>
      <c r="D92" s="8"/>
      <c r="E92" s="7"/>
      <c r="F92" s="7"/>
      <c r="G92" s="7"/>
      <c r="H92" s="7"/>
      <c r="I92" s="7"/>
      <c r="J92" s="7"/>
      <c r="K92" s="7"/>
      <c r="L92" s="7"/>
      <c r="M92" s="7"/>
      <c r="N92" s="68"/>
      <c r="O92" s="7"/>
      <c r="P92" s="9"/>
    </row>
  </sheetData>
  <sheetProtection sheet="1"/>
  <mergeCells count="1">
    <mergeCell ref="A1:O1"/>
  </mergeCells>
  <conditionalFormatting sqref="L3:L59">
    <cfRule type="containsText" priority="5" dxfId="7" operator="containsText" text="M4">
      <formula>NOT(ISERROR(SEARCH("M4",L3)))</formula>
    </cfRule>
    <cfRule type="containsText" priority="6" dxfId="6" operator="containsText" text="M3">
      <formula>NOT(ISERROR(SEARCH("M3",L3)))</formula>
    </cfRule>
    <cfRule type="containsText" priority="7" dxfId="0" operator="containsText" text="M2">
      <formula>NOT(ISERROR(SEARCH("M2",L3)))</formula>
    </cfRule>
    <cfRule type="containsText" priority="10" dxfId="156" operator="containsText" text="M1">
      <formula>NOT(ISERROR(SEARCH("M1",L3)))</formula>
    </cfRule>
  </conditionalFormatting>
  <conditionalFormatting sqref="O3:O59">
    <cfRule type="containsText" priority="9" dxfId="4" operator="containsText" text="Breitensport">
      <formula>NOT(ISERROR(SEARCH("Breitensport",O3)))</formula>
    </cfRule>
  </conditionalFormatting>
  <conditionalFormatting sqref="G1 G3:G65536">
    <cfRule type="containsText" priority="8" dxfId="157" operator="containsText" text="nicht vergeben">
      <formula>NOT(ISERROR(SEARCH("nicht vergeben",G1)))</formula>
    </cfRule>
  </conditionalFormatting>
  <conditionalFormatting sqref="B3:B59">
    <cfRule type="containsText" priority="3" dxfId="157" operator="containsText" text="YY">
      <formula>NOT(ISERROR(SEARCH("YY",B3)))</formula>
    </cfRule>
    <cfRule type="containsText" priority="4" dxfId="157" operator="containsText" text="XX">
      <formula>NOT(ISERROR(SEARCH("XX",B3)))</formula>
    </cfRule>
  </conditionalFormatting>
  <conditionalFormatting sqref="G2">
    <cfRule type="containsText" priority="2" dxfId="157" operator="containsText" text="nicht vergeben">
      <formula>NOT(ISERROR(SEARCH("nicht vergeben",G2)))</formula>
    </cfRule>
  </conditionalFormatting>
  <conditionalFormatting sqref="N1:N65536">
    <cfRule type="containsText" priority="1" dxfId="0" operator="containsText" text="Ja">
      <formula>NOT(ISERROR(SEARCH("Ja",N1)))</formula>
    </cfRule>
  </conditionalFormatting>
  <printOptions/>
  <pageMargins left="0.7" right="0.7" top="0.787401575" bottom="0.78740157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P92"/>
  <sheetViews>
    <sheetView showGridLines="0" zoomScalePageLayoutView="0" workbookViewId="0" topLeftCell="A1">
      <selection activeCell="A2" sqref="A2"/>
    </sheetView>
  </sheetViews>
  <sheetFormatPr defaultColWidth="11.57421875" defaultRowHeight="15"/>
  <cols>
    <col min="1" max="1" width="6.421875" style="4" customWidth="1"/>
    <col min="2" max="2" width="4.28125" style="4" customWidth="1"/>
    <col min="3" max="4" width="15.7109375" style="5" customWidth="1"/>
    <col min="5" max="5" width="3.57421875" style="4" customWidth="1"/>
    <col min="6" max="6" width="6.421875" style="4" customWidth="1"/>
    <col min="7" max="7" width="19.28125" style="4" customWidth="1"/>
    <col min="8" max="8" width="7.140625" style="4" customWidth="1"/>
    <col min="9" max="10" width="5.7109375" style="4" customWidth="1"/>
    <col min="11" max="11" width="10.00390625" style="4" customWidth="1"/>
    <col min="12" max="12" width="5.00390625" style="4" customWidth="1"/>
    <col min="13" max="13" width="3.57421875" style="4" customWidth="1"/>
    <col min="14" max="14" width="3.57421875" style="69" hidden="1" customWidth="1"/>
    <col min="15" max="15" width="21.421875" style="4" customWidth="1"/>
    <col min="16" max="16384" width="11.57421875" style="3" customWidth="1"/>
  </cols>
  <sheetData>
    <row r="1" spans="1:15" s="6" customFormat="1" ht="27" thickBot="1">
      <c r="A1" s="206" t="s">
        <v>148</v>
      </c>
      <c r="B1" s="206"/>
      <c r="C1" s="206"/>
      <c r="D1" s="206"/>
      <c r="E1" s="206"/>
      <c r="F1" s="206"/>
      <c r="G1" s="206"/>
      <c r="H1" s="206"/>
      <c r="I1" s="206"/>
      <c r="J1" s="206"/>
      <c r="K1" s="206"/>
      <c r="L1" s="206"/>
      <c r="M1" s="206"/>
      <c r="N1" s="206"/>
      <c r="O1" s="206"/>
    </row>
    <row r="2" spans="1:15" ht="105" customHeight="1" thickBot="1">
      <c r="A2" s="56" t="s">
        <v>54</v>
      </c>
      <c r="B2" s="74" t="s">
        <v>55</v>
      </c>
      <c r="C2" s="17" t="s">
        <v>0</v>
      </c>
      <c r="D2" s="13" t="s">
        <v>1</v>
      </c>
      <c r="E2" s="10" t="s">
        <v>82</v>
      </c>
      <c r="F2" s="54" t="s">
        <v>81</v>
      </c>
      <c r="G2" s="26" t="s">
        <v>2</v>
      </c>
      <c r="H2" s="53" t="s">
        <v>77</v>
      </c>
      <c r="I2" s="52" t="s">
        <v>78</v>
      </c>
      <c r="J2" s="52" t="s">
        <v>80</v>
      </c>
      <c r="K2" s="55" t="s">
        <v>79</v>
      </c>
      <c r="L2" s="11" t="s">
        <v>56</v>
      </c>
      <c r="M2" s="12" t="s">
        <v>46</v>
      </c>
      <c r="N2" s="65" t="s">
        <v>93</v>
      </c>
      <c r="O2" s="14" t="s">
        <v>58</v>
      </c>
    </row>
    <row r="3" spans="1:15" ht="15">
      <c r="A3" s="57"/>
      <c r="B3" s="72"/>
      <c r="C3" s="33"/>
      <c r="D3" s="34"/>
      <c r="E3" s="35"/>
      <c r="F3" s="36"/>
      <c r="G3" s="21" t="e">
        <f>VLOOKUP($F3,Daten!$A$2:$B$46,2)</f>
        <v>#N/A</v>
      </c>
      <c r="H3" s="45"/>
      <c r="I3" s="35"/>
      <c r="J3" s="35"/>
      <c r="K3" s="35"/>
      <c r="L3" s="35"/>
      <c r="M3" s="36"/>
      <c r="N3" s="66"/>
      <c r="O3" s="46"/>
    </row>
    <row r="4" spans="1:15" ht="15">
      <c r="A4" s="57"/>
      <c r="B4" s="72"/>
      <c r="C4" s="37"/>
      <c r="D4" s="38"/>
      <c r="E4" s="39"/>
      <c r="F4" s="40"/>
      <c r="G4" s="22" t="e">
        <f>VLOOKUP($F4,Daten!$A$2:$B$46,2)</f>
        <v>#N/A</v>
      </c>
      <c r="H4" s="47"/>
      <c r="I4" s="39"/>
      <c r="J4" s="39"/>
      <c r="K4" s="39"/>
      <c r="L4" s="39"/>
      <c r="M4" s="40"/>
      <c r="N4" s="67"/>
      <c r="O4" s="48"/>
    </row>
    <row r="5" spans="1:15" ht="15">
      <c r="A5" s="57"/>
      <c r="B5" s="72"/>
      <c r="C5" s="37"/>
      <c r="D5" s="38"/>
      <c r="E5" s="39"/>
      <c r="F5" s="40"/>
      <c r="G5" s="22" t="e">
        <f>VLOOKUP($F5,Daten!$A$2:$B$46,2)</f>
        <v>#N/A</v>
      </c>
      <c r="H5" s="47"/>
      <c r="I5" s="39"/>
      <c r="J5" s="39"/>
      <c r="K5" s="39"/>
      <c r="L5" s="39"/>
      <c r="M5" s="40"/>
      <c r="N5" s="67"/>
      <c r="O5" s="48"/>
    </row>
    <row r="6" spans="1:15" ht="15">
      <c r="A6" s="57"/>
      <c r="B6" s="72"/>
      <c r="C6" s="37"/>
      <c r="D6" s="38"/>
      <c r="E6" s="39"/>
      <c r="F6" s="40"/>
      <c r="G6" s="22" t="e">
        <f>VLOOKUP($F6,Daten!$A$2:$B$46,2)</f>
        <v>#N/A</v>
      </c>
      <c r="H6" s="47"/>
      <c r="I6" s="39"/>
      <c r="J6" s="39"/>
      <c r="K6" s="39"/>
      <c r="L6" s="39"/>
      <c r="M6" s="40"/>
      <c r="N6" s="67"/>
      <c r="O6" s="48"/>
    </row>
    <row r="7" spans="1:15" ht="15">
      <c r="A7" s="57"/>
      <c r="B7" s="72"/>
      <c r="C7" s="37"/>
      <c r="D7" s="38"/>
      <c r="E7" s="39"/>
      <c r="F7" s="40"/>
      <c r="G7" s="22" t="e">
        <f>VLOOKUP($F7,Daten!$A$2:$B$46,2)</f>
        <v>#N/A</v>
      </c>
      <c r="H7" s="47"/>
      <c r="I7" s="39"/>
      <c r="J7" s="39"/>
      <c r="K7" s="39"/>
      <c r="L7" s="39"/>
      <c r="M7" s="40"/>
      <c r="N7" s="67"/>
      <c r="O7" s="48"/>
    </row>
    <row r="8" spans="1:15" ht="15">
      <c r="A8" s="57"/>
      <c r="B8" s="72"/>
      <c r="C8" s="37"/>
      <c r="D8" s="38"/>
      <c r="E8" s="39"/>
      <c r="F8" s="40"/>
      <c r="G8" s="22" t="e">
        <f>VLOOKUP($F8,Daten!$A$2:$B$46,2)</f>
        <v>#N/A</v>
      </c>
      <c r="H8" s="47"/>
      <c r="I8" s="39"/>
      <c r="J8" s="39"/>
      <c r="K8" s="39"/>
      <c r="L8" s="39"/>
      <c r="M8" s="40"/>
      <c r="N8" s="67"/>
      <c r="O8" s="48"/>
    </row>
    <row r="9" spans="1:15" ht="15">
      <c r="A9" s="57"/>
      <c r="B9" s="72"/>
      <c r="C9" s="37"/>
      <c r="D9" s="38"/>
      <c r="E9" s="39"/>
      <c r="F9" s="40"/>
      <c r="G9" s="22" t="e">
        <f>VLOOKUP($F9,Daten!$A$2:$B$46,2)</f>
        <v>#N/A</v>
      </c>
      <c r="H9" s="47"/>
      <c r="I9" s="39"/>
      <c r="J9" s="39"/>
      <c r="K9" s="39"/>
      <c r="L9" s="39"/>
      <c r="M9" s="40"/>
      <c r="N9" s="67"/>
      <c r="O9" s="48"/>
    </row>
    <row r="10" spans="1:15" ht="15">
      <c r="A10" s="57"/>
      <c r="B10" s="72"/>
      <c r="C10" s="37"/>
      <c r="D10" s="38"/>
      <c r="E10" s="39"/>
      <c r="F10" s="40"/>
      <c r="G10" s="22" t="e">
        <f>VLOOKUP($F10,Daten!$A$2:$B$46,2)</f>
        <v>#N/A</v>
      </c>
      <c r="H10" s="47"/>
      <c r="I10" s="39"/>
      <c r="J10" s="39"/>
      <c r="K10" s="39"/>
      <c r="L10" s="39"/>
      <c r="M10" s="40"/>
      <c r="N10" s="67"/>
      <c r="O10" s="48"/>
    </row>
    <row r="11" spans="1:15" ht="15">
      <c r="A11" s="57"/>
      <c r="B11" s="72"/>
      <c r="C11" s="37"/>
      <c r="D11" s="38"/>
      <c r="E11" s="39"/>
      <c r="F11" s="40"/>
      <c r="G11" s="22" t="e">
        <f>VLOOKUP($F11,Daten!$A$2:$B$46,2)</f>
        <v>#N/A</v>
      </c>
      <c r="H11" s="47"/>
      <c r="I11" s="39"/>
      <c r="J11" s="39"/>
      <c r="K11" s="39"/>
      <c r="L11" s="39"/>
      <c r="M11" s="40"/>
      <c r="N11" s="67"/>
      <c r="O11" s="48"/>
    </row>
    <row r="12" spans="1:15" ht="15">
      <c r="A12" s="57"/>
      <c r="B12" s="72"/>
      <c r="C12" s="37"/>
      <c r="D12" s="38"/>
      <c r="E12" s="39"/>
      <c r="F12" s="40"/>
      <c r="G12" s="22" t="e">
        <f>VLOOKUP($F12,Daten!$A$2:$B$46,2)</f>
        <v>#N/A</v>
      </c>
      <c r="H12" s="47"/>
      <c r="I12" s="39"/>
      <c r="J12" s="39"/>
      <c r="K12" s="39"/>
      <c r="L12" s="39"/>
      <c r="M12" s="40"/>
      <c r="N12" s="67"/>
      <c r="O12" s="48"/>
    </row>
    <row r="13" spans="1:15" ht="15">
      <c r="A13" s="57"/>
      <c r="B13" s="72"/>
      <c r="C13" s="37"/>
      <c r="D13" s="38"/>
      <c r="E13" s="39"/>
      <c r="F13" s="40"/>
      <c r="G13" s="22" t="e">
        <f>VLOOKUP($F13,Daten!$A$2:$B$46,2)</f>
        <v>#N/A</v>
      </c>
      <c r="H13" s="47"/>
      <c r="I13" s="39"/>
      <c r="J13" s="39"/>
      <c r="K13" s="39"/>
      <c r="L13" s="39"/>
      <c r="M13" s="40"/>
      <c r="N13" s="67"/>
      <c r="O13" s="48"/>
    </row>
    <row r="14" spans="1:15" ht="15">
      <c r="A14" s="57"/>
      <c r="B14" s="72"/>
      <c r="C14" s="37"/>
      <c r="D14" s="38"/>
      <c r="E14" s="39"/>
      <c r="F14" s="40"/>
      <c r="G14" s="22" t="e">
        <f>VLOOKUP($F14,Daten!$A$2:$B$46,2)</f>
        <v>#N/A</v>
      </c>
      <c r="H14" s="47"/>
      <c r="I14" s="39"/>
      <c r="J14" s="39"/>
      <c r="K14" s="39"/>
      <c r="L14" s="39"/>
      <c r="M14" s="40"/>
      <c r="N14" s="67"/>
      <c r="O14" s="48"/>
    </row>
    <row r="15" spans="1:15" ht="15">
      <c r="A15" s="57"/>
      <c r="B15" s="72"/>
      <c r="C15" s="37"/>
      <c r="D15" s="38"/>
      <c r="E15" s="39"/>
      <c r="F15" s="40"/>
      <c r="G15" s="22" t="e">
        <f>VLOOKUP($F15,Daten!$A$2:$B$46,2)</f>
        <v>#N/A</v>
      </c>
      <c r="H15" s="47"/>
      <c r="I15" s="39"/>
      <c r="J15" s="39"/>
      <c r="K15" s="39"/>
      <c r="L15" s="39"/>
      <c r="M15" s="40"/>
      <c r="N15" s="67"/>
      <c r="O15" s="48"/>
    </row>
    <row r="16" spans="1:15" ht="15">
      <c r="A16" s="57"/>
      <c r="B16" s="72"/>
      <c r="C16" s="37"/>
      <c r="D16" s="38"/>
      <c r="E16" s="39"/>
      <c r="F16" s="40"/>
      <c r="G16" s="22" t="e">
        <f>VLOOKUP($F16,Daten!$A$2:$B$46,2)</f>
        <v>#N/A</v>
      </c>
      <c r="H16" s="47"/>
      <c r="I16" s="39"/>
      <c r="J16" s="39"/>
      <c r="K16" s="39"/>
      <c r="L16" s="39"/>
      <c r="M16" s="40"/>
      <c r="N16" s="67"/>
      <c r="O16" s="48"/>
    </row>
    <row r="17" spans="1:15" ht="15">
      <c r="A17" s="57"/>
      <c r="B17" s="72"/>
      <c r="C17" s="37"/>
      <c r="D17" s="38"/>
      <c r="E17" s="39"/>
      <c r="F17" s="40"/>
      <c r="G17" s="22" t="e">
        <f>VLOOKUP($F17,Daten!$A$2:$B$46,2)</f>
        <v>#N/A</v>
      </c>
      <c r="H17" s="47"/>
      <c r="I17" s="39"/>
      <c r="J17" s="39"/>
      <c r="K17" s="39"/>
      <c r="L17" s="39"/>
      <c r="M17" s="40"/>
      <c r="N17" s="67"/>
      <c r="O17" s="48"/>
    </row>
    <row r="18" spans="1:15" ht="15">
      <c r="A18" s="57"/>
      <c r="B18" s="72"/>
      <c r="C18" s="37"/>
      <c r="D18" s="38"/>
      <c r="E18" s="39"/>
      <c r="F18" s="40"/>
      <c r="G18" s="22" t="e">
        <f>VLOOKUP($F18,Daten!$A$2:$B$46,2)</f>
        <v>#N/A</v>
      </c>
      <c r="H18" s="47"/>
      <c r="I18" s="39"/>
      <c r="J18" s="39"/>
      <c r="K18" s="39"/>
      <c r="L18" s="39"/>
      <c r="M18" s="40"/>
      <c r="N18" s="67"/>
      <c r="O18" s="48"/>
    </row>
    <row r="19" spans="1:15" ht="15">
      <c r="A19" s="57"/>
      <c r="B19" s="72"/>
      <c r="C19" s="37"/>
      <c r="D19" s="38"/>
      <c r="E19" s="39"/>
      <c r="F19" s="40"/>
      <c r="G19" s="22" t="e">
        <f>VLOOKUP($F19,Daten!$A$2:$B$46,2)</f>
        <v>#N/A</v>
      </c>
      <c r="H19" s="47"/>
      <c r="I19" s="39"/>
      <c r="J19" s="39"/>
      <c r="K19" s="39"/>
      <c r="L19" s="39"/>
      <c r="M19" s="40"/>
      <c r="N19" s="67"/>
      <c r="O19" s="48"/>
    </row>
    <row r="20" spans="1:15" ht="15">
      <c r="A20" s="57"/>
      <c r="B20" s="72"/>
      <c r="C20" s="37"/>
      <c r="D20" s="38"/>
      <c r="E20" s="39"/>
      <c r="F20" s="40"/>
      <c r="G20" s="22" t="e">
        <f>VLOOKUP($F20,Daten!$A$2:$B$46,2)</f>
        <v>#N/A</v>
      </c>
      <c r="H20" s="47"/>
      <c r="I20" s="39"/>
      <c r="J20" s="39"/>
      <c r="K20" s="39"/>
      <c r="L20" s="39"/>
      <c r="M20" s="40"/>
      <c r="N20" s="67"/>
      <c r="O20" s="48"/>
    </row>
    <row r="21" spans="1:15" ht="15">
      <c r="A21" s="57"/>
      <c r="B21" s="72"/>
      <c r="C21" s="37"/>
      <c r="D21" s="38"/>
      <c r="E21" s="39"/>
      <c r="F21" s="40"/>
      <c r="G21" s="22" t="e">
        <f>VLOOKUP($F21,Daten!$A$2:$B$46,2)</f>
        <v>#N/A</v>
      </c>
      <c r="H21" s="47"/>
      <c r="I21" s="39"/>
      <c r="J21" s="39"/>
      <c r="K21" s="39"/>
      <c r="L21" s="39"/>
      <c r="M21" s="40"/>
      <c r="N21" s="67"/>
      <c r="O21" s="48"/>
    </row>
    <row r="22" spans="1:15" ht="15">
      <c r="A22" s="57"/>
      <c r="B22" s="72"/>
      <c r="C22" s="37"/>
      <c r="D22" s="38"/>
      <c r="E22" s="39"/>
      <c r="F22" s="40"/>
      <c r="G22" s="22" t="e">
        <f>VLOOKUP($F22,Daten!$A$2:$B$46,2)</f>
        <v>#N/A</v>
      </c>
      <c r="H22" s="47"/>
      <c r="I22" s="39"/>
      <c r="J22" s="39"/>
      <c r="K22" s="39"/>
      <c r="L22" s="39"/>
      <c r="M22" s="40"/>
      <c r="N22" s="67"/>
      <c r="O22" s="48"/>
    </row>
    <row r="23" spans="1:15" ht="15">
      <c r="A23" s="57"/>
      <c r="B23" s="72"/>
      <c r="C23" s="37"/>
      <c r="D23" s="38"/>
      <c r="E23" s="39"/>
      <c r="F23" s="40"/>
      <c r="G23" s="22" t="e">
        <f>VLOOKUP($F23,Daten!$A$2:$B$46,2)</f>
        <v>#N/A</v>
      </c>
      <c r="H23" s="47"/>
      <c r="I23" s="39"/>
      <c r="J23" s="39"/>
      <c r="K23" s="39"/>
      <c r="L23" s="39"/>
      <c r="M23" s="40"/>
      <c r="N23" s="67"/>
      <c r="O23" s="48"/>
    </row>
    <row r="24" spans="1:15" ht="15">
      <c r="A24" s="57"/>
      <c r="B24" s="72"/>
      <c r="C24" s="37"/>
      <c r="D24" s="38"/>
      <c r="E24" s="39"/>
      <c r="F24" s="40"/>
      <c r="G24" s="22" t="e">
        <f>VLOOKUP($F24,Daten!$A$2:$B$46,2)</f>
        <v>#N/A</v>
      </c>
      <c r="H24" s="47"/>
      <c r="I24" s="39"/>
      <c r="J24" s="39"/>
      <c r="K24" s="39"/>
      <c r="L24" s="39"/>
      <c r="M24" s="40"/>
      <c r="N24" s="67"/>
      <c r="O24" s="48"/>
    </row>
    <row r="25" spans="1:15" ht="15">
      <c r="A25" s="57"/>
      <c r="B25" s="72"/>
      <c r="C25" s="37"/>
      <c r="D25" s="38"/>
      <c r="E25" s="39"/>
      <c r="F25" s="40"/>
      <c r="G25" s="22" t="e">
        <f>VLOOKUP($F25,Daten!$A$2:$B$46,2)</f>
        <v>#N/A</v>
      </c>
      <c r="H25" s="47"/>
      <c r="I25" s="39"/>
      <c r="J25" s="39"/>
      <c r="K25" s="39"/>
      <c r="L25" s="39"/>
      <c r="M25" s="40"/>
      <c r="N25" s="67"/>
      <c r="O25" s="48"/>
    </row>
    <row r="26" spans="1:15" ht="15">
      <c r="A26" s="57"/>
      <c r="B26" s="72"/>
      <c r="C26" s="37"/>
      <c r="D26" s="38"/>
      <c r="E26" s="39"/>
      <c r="F26" s="40"/>
      <c r="G26" s="22" t="e">
        <f>VLOOKUP($F26,Daten!$A$2:$B$46,2)</f>
        <v>#N/A</v>
      </c>
      <c r="H26" s="47"/>
      <c r="I26" s="39"/>
      <c r="J26" s="39"/>
      <c r="K26" s="39"/>
      <c r="L26" s="39"/>
      <c r="M26" s="40"/>
      <c r="N26" s="67"/>
      <c r="O26" s="48"/>
    </row>
    <row r="27" spans="1:15" ht="15">
      <c r="A27" s="57"/>
      <c r="B27" s="72"/>
      <c r="C27" s="37"/>
      <c r="D27" s="38"/>
      <c r="E27" s="39"/>
      <c r="F27" s="40"/>
      <c r="G27" s="22" t="e">
        <f>VLOOKUP($F27,Daten!$A$2:$B$46,2)</f>
        <v>#N/A</v>
      </c>
      <c r="H27" s="47"/>
      <c r="I27" s="39"/>
      <c r="J27" s="39"/>
      <c r="K27" s="39"/>
      <c r="L27" s="39"/>
      <c r="M27" s="40"/>
      <c r="N27" s="67"/>
      <c r="O27" s="48"/>
    </row>
    <row r="28" spans="1:15" ht="15">
      <c r="A28" s="57"/>
      <c r="B28" s="72"/>
      <c r="C28" s="37"/>
      <c r="D28" s="38"/>
      <c r="E28" s="39"/>
      <c r="F28" s="40"/>
      <c r="G28" s="22" t="e">
        <f>VLOOKUP($F28,Daten!$A$2:$B$46,2)</f>
        <v>#N/A</v>
      </c>
      <c r="H28" s="47"/>
      <c r="I28" s="39"/>
      <c r="J28" s="39"/>
      <c r="K28" s="39"/>
      <c r="L28" s="39"/>
      <c r="M28" s="40"/>
      <c r="N28" s="67"/>
      <c r="O28" s="48"/>
    </row>
    <row r="29" spans="1:15" ht="15">
      <c r="A29" s="57"/>
      <c r="B29" s="72"/>
      <c r="C29" s="37"/>
      <c r="D29" s="38"/>
      <c r="E29" s="39"/>
      <c r="F29" s="40"/>
      <c r="G29" s="22" t="e">
        <f>VLOOKUP($F29,Daten!$A$2:$B$46,2)</f>
        <v>#N/A</v>
      </c>
      <c r="H29" s="47"/>
      <c r="I29" s="39"/>
      <c r="J29" s="39"/>
      <c r="K29" s="39"/>
      <c r="L29" s="39"/>
      <c r="M29" s="40"/>
      <c r="N29" s="67"/>
      <c r="O29" s="48"/>
    </row>
    <row r="30" spans="1:15" ht="15">
      <c r="A30" s="57"/>
      <c r="B30" s="72"/>
      <c r="C30" s="37"/>
      <c r="D30" s="38"/>
      <c r="E30" s="39"/>
      <c r="F30" s="40"/>
      <c r="G30" s="22" t="e">
        <f>VLOOKUP($F30,Daten!$A$2:$B$46,2)</f>
        <v>#N/A</v>
      </c>
      <c r="H30" s="47"/>
      <c r="I30" s="39"/>
      <c r="J30" s="39"/>
      <c r="K30" s="39"/>
      <c r="L30" s="39"/>
      <c r="M30" s="40"/>
      <c r="N30" s="67"/>
      <c r="O30" s="48"/>
    </row>
    <row r="31" spans="1:15" ht="15">
      <c r="A31" s="57"/>
      <c r="B31" s="72"/>
      <c r="C31" s="37"/>
      <c r="D31" s="38"/>
      <c r="E31" s="39"/>
      <c r="F31" s="40"/>
      <c r="G31" s="22" t="e">
        <f>VLOOKUP($F31,Daten!$A$2:$B$46,2)</f>
        <v>#N/A</v>
      </c>
      <c r="H31" s="47"/>
      <c r="I31" s="39"/>
      <c r="J31" s="39"/>
      <c r="K31" s="39"/>
      <c r="L31" s="39"/>
      <c r="M31" s="40"/>
      <c r="N31" s="67"/>
      <c r="O31" s="48"/>
    </row>
    <row r="32" spans="1:15" ht="15">
      <c r="A32" s="57"/>
      <c r="B32" s="72"/>
      <c r="C32" s="37"/>
      <c r="D32" s="38"/>
      <c r="E32" s="39"/>
      <c r="F32" s="40"/>
      <c r="G32" s="22" t="e">
        <f>VLOOKUP($F32,Daten!$A$2:$B$46,2)</f>
        <v>#N/A</v>
      </c>
      <c r="H32" s="47"/>
      <c r="I32" s="39"/>
      <c r="J32" s="39"/>
      <c r="K32" s="39"/>
      <c r="L32" s="39"/>
      <c r="M32" s="40"/>
      <c r="N32" s="67"/>
      <c r="O32" s="48"/>
    </row>
    <row r="33" spans="1:15" ht="15">
      <c r="A33" s="57"/>
      <c r="B33" s="72"/>
      <c r="C33" s="37"/>
      <c r="D33" s="38"/>
      <c r="E33" s="39"/>
      <c r="F33" s="40"/>
      <c r="G33" s="22" t="e">
        <f>VLOOKUP($F33,Daten!$A$2:$B$46,2)</f>
        <v>#N/A</v>
      </c>
      <c r="H33" s="47"/>
      <c r="I33" s="39"/>
      <c r="J33" s="39"/>
      <c r="K33" s="39"/>
      <c r="L33" s="39"/>
      <c r="M33" s="40"/>
      <c r="N33" s="67"/>
      <c r="O33" s="48"/>
    </row>
    <row r="34" spans="1:15" ht="15">
      <c r="A34" s="57"/>
      <c r="B34" s="72"/>
      <c r="C34" s="37"/>
      <c r="D34" s="38"/>
      <c r="E34" s="39"/>
      <c r="F34" s="40"/>
      <c r="G34" s="22" t="e">
        <f>VLOOKUP($F34,Daten!$A$2:$B$46,2)</f>
        <v>#N/A</v>
      </c>
      <c r="H34" s="47"/>
      <c r="I34" s="39"/>
      <c r="J34" s="39"/>
      <c r="K34" s="39"/>
      <c r="L34" s="39"/>
      <c r="M34" s="40"/>
      <c r="N34" s="67"/>
      <c r="O34" s="48"/>
    </row>
    <row r="35" spans="1:15" ht="15">
      <c r="A35" s="57"/>
      <c r="B35" s="72"/>
      <c r="C35" s="37"/>
      <c r="D35" s="38"/>
      <c r="E35" s="39"/>
      <c r="F35" s="40"/>
      <c r="G35" s="22" t="e">
        <f>VLOOKUP($F35,Daten!$A$2:$B$46,2)</f>
        <v>#N/A</v>
      </c>
      <c r="H35" s="47"/>
      <c r="I35" s="39"/>
      <c r="J35" s="39"/>
      <c r="K35" s="39"/>
      <c r="L35" s="39"/>
      <c r="M35" s="40"/>
      <c r="N35" s="67"/>
      <c r="O35" s="48"/>
    </row>
    <row r="36" spans="1:15" ht="15">
      <c r="A36" s="57"/>
      <c r="B36" s="72"/>
      <c r="C36" s="37"/>
      <c r="D36" s="38"/>
      <c r="E36" s="39"/>
      <c r="F36" s="40"/>
      <c r="G36" s="22" t="e">
        <f>VLOOKUP($F36,Daten!$A$2:$B$46,2)</f>
        <v>#N/A</v>
      </c>
      <c r="H36" s="47"/>
      <c r="I36" s="39"/>
      <c r="J36" s="39"/>
      <c r="K36" s="39"/>
      <c r="L36" s="39"/>
      <c r="M36" s="40"/>
      <c r="N36" s="67"/>
      <c r="O36" s="48"/>
    </row>
    <row r="37" spans="1:15" ht="15">
      <c r="A37" s="57"/>
      <c r="B37" s="72"/>
      <c r="C37" s="37"/>
      <c r="D37" s="38"/>
      <c r="E37" s="39"/>
      <c r="F37" s="40"/>
      <c r="G37" s="22" t="e">
        <f>VLOOKUP($F37,Daten!$A$2:$B$46,2)</f>
        <v>#N/A</v>
      </c>
      <c r="H37" s="47"/>
      <c r="I37" s="39"/>
      <c r="J37" s="39"/>
      <c r="K37" s="39"/>
      <c r="L37" s="39"/>
      <c r="M37" s="40"/>
      <c r="N37" s="67"/>
      <c r="O37" s="48"/>
    </row>
    <row r="38" spans="1:15" ht="15">
      <c r="A38" s="57"/>
      <c r="B38" s="72"/>
      <c r="C38" s="37"/>
      <c r="D38" s="38"/>
      <c r="E38" s="39"/>
      <c r="F38" s="40"/>
      <c r="G38" s="22" t="e">
        <f>VLOOKUP($F38,Daten!$A$2:$B$46,2)</f>
        <v>#N/A</v>
      </c>
      <c r="H38" s="47"/>
      <c r="I38" s="39"/>
      <c r="J38" s="39"/>
      <c r="K38" s="39"/>
      <c r="L38" s="39"/>
      <c r="M38" s="40"/>
      <c r="N38" s="67"/>
      <c r="O38" s="48"/>
    </row>
    <row r="39" spans="1:15" ht="15">
      <c r="A39" s="57"/>
      <c r="B39" s="72"/>
      <c r="C39" s="37"/>
      <c r="D39" s="38"/>
      <c r="E39" s="39"/>
      <c r="F39" s="40"/>
      <c r="G39" s="22" t="e">
        <f>VLOOKUP($F39,Daten!$A$2:$B$46,2)</f>
        <v>#N/A</v>
      </c>
      <c r="H39" s="47"/>
      <c r="I39" s="39"/>
      <c r="J39" s="39"/>
      <c r="K39" s="39"/>
      <c r="L39" s="39"/>
      <c r="M39" s="40"/>
      <c r="N39" s="67"/>
      <c r="O39" s="48"/>
    </row>
    <row r="40" spans="1:15" ht="15">
      <c r="A40" s="57"/>
      <c r="B40" s="72"/>
      <c r="C40" s="37"/>
      <c r="D40" s="38"/>
      <c r="E40" s="39"/>
      <c r="F40" s="40"/>
      <c r="G40" s="22" t="e">
        <f>VLOOKUP($F40,Daten!$A$2:$B$46,2)</f>
        <v>#N/A</v>
      </c>
      <c r="H40" s="47"/>
      <c r="I40" s="39"/>
      <c r="J40" s="39"/>
      <c r="K40" s="39"/>
      <c r="L40" s="39"/>
      <c r="M40" s="40"/>
      <c r="N40" s="67"/>
      <c r="O40" s="48"/>
    </row>
    <row r="41" spans="1:15" ht="15">
      <c r="A41" s="57"/>
      <c r="B41" s="72"/>
      <c r="C41" s="37"/>
      <c r="D41" s="38"/>
      <c r="E41" s="39"/>
      <c r="F41" s="40"/>
      <c r="G41" s="22" t="e">
        <f>VLOOKUP($F41,Daten!$A$2:$B$46,2)</f>
        <v>#N/A</v>
      </c>
      <c r="H41" s="47"/>
      <c r="I41" s="39"/>
      <c r="J41" s="39"/>
      <c r="K41" s="39"/>
      <c r="L41" s="39"/>
      <c r="M41" s="40"/>
      <c r="N41" s="67"/>
      <c r="O41" s="48"/>
    </row>
    <row r="42" spans="1:15" ht="15">
      <c r="A42" s="57"/>
      <c r="B42" s="72"/>
      <c r="C42" s="37"/>
      <c r="D42" s="38"/>
      <c r="E42" s="39"/>
      <c r="F42" s="40"/>
      <c r="G42" s="22" t="e">
        <f>VLOOKUP($F42,Daten!$A$2:$B$46,2)</f>
        <v>#N/A</v>
      </c>
      <c r="H42" s="47"/>
      <c r="I42" s="39"/>
      <c r="J42" s="39"/>
      <c r="K42" s="39"/>
      <c r="L42" s="39"/>
      <c r="M42" s="40"/>
      <c r="N42" s="67"/>
      <c r="O42" s="48"/>
    </row>
    <row r="43" spans="1:15" ht="15">
      <c r="A43" s="57"/>
      <c r="B43" s="72"/>
      <c r="C43" s="37"/>
      <c r="D43" s="38"/>
      <c r="E43" s="39"/>
      <c r="F43" s="40"/>
      <c r="G43" s="22" t="e">
        <f>VLOOKUP($F43,Daten!$A$2:$B$46,2)</f>
        <v>#N/A</v>
      </c>
      <c r="H43" s="47"/>
      <c r="I43" s="39"/>
      <c r="J43" s="39"/>
      <c r="K43" s="39"/>
      <c r="L43" s="39"/>
      <c r="M43" s="40"/>
      <c r="N43" s="67"/>
      <c r="O43" s="48"/>
    </row>
    <row r="44" spans="1:15" ht="15">
      <c r="A44" s="57"/>
      <c r="B44" s="72"/>
      <c r="C44" s="37"/>
      <c r="D44" s="38"/>
      <c r="E44" s="39"/>
      <c r="F44" s="40"/>
      <c r="G44" s="22" t="e">
        <f>VLOOKUP($F44,Daten!$A$2:$B$46,2)</f>
        <v>#N/A</v>
      </c>
      <c r="H44" s="47"/>
      <c r="I44" s="39"/>
      <c r="J44" s="39"/>
      <c r="K44" s="39"/>
      <c r="L44" s="39"/>
      <c r="M44" s="40"/>
      <c r="N44" s="67"/>
      <c r="O44" s="48"/>
    </row>
    <row r="45" spans="1:15" ht="15">
      <c r="A45" s="57"/>
      <c r="B45" s="72"/>
      <c r="C45" s="37"/>
      <c r="D45" s="38"/>
      <c r="E45" s="39"/>
      <c r="F45" s="40"/>
      <c r="G45" s="22" t="e">
        <f>VLOOKUP($F45,Daten!$A$2:$B$46,2)</f>
        <v>#N/A</v>
      </c>
      <c r="H45" s="47"/>
      <c r="I45" s="39"/>
      <c r="J45" s="39"/>
      <c r="K45" s="39"/>
      <c r="L45" s="39"/>
      <c r="M45" s="40"/>
      <c r="N45" s="67"/>
      <c r="O45" s="48"/>
    </row>
    <row r="46" spans="1:15" ht="15">
      <c r="A46" s="57"/>
      <c r="B46" s="72"/>
      <c r="C46" s="37"/>
      <c r="D46" s="38"/>
      <c r="E46" s="39"/>
      <c r="F46" s="40"/>
      <c r="G46" s="22" t="e">
        <f>VLOOKUP($F46,Daten!$A$2:$B$46,2)</f>
        <v>#N/A</v>
      </c>
      <c r="H46" s="47"/>
      <c r="I46" s="39"/>
      <c r="J46" s="39"/>
      <c r="K46" s="39"/>
      <c r="L46" s="39"/>
      <c r="M46" s="40"/>
      <c r="N46" s="67"/>
      <c r="O46" s="48"/>
    </row>
    <row r="47" spans="1:15" ht="15">
      <c r="A47" s="57"/>
      <c r="B47" s="72"/>
      <c r="C47" s="37"/>
      <c r="D47" s="38"/>
      <c r="E47" s="39"/>
      <c r="F47" s="40"/>
      <c r="G47" s="22" t="e">
        <f>VLOOKUP($F47,Daten!$A$2:$B$46,2)</f>
        <v>#N/A</v>
      </c>
      <c r="H47" s="47"/>
      <c r="I47" s="39"/>
      <c r="J47" s="39"/>
      <c r="K47" s="39"/>
      <c r="L47" s="39"/>
      <c r="M47" s="40"/>
      <c r="N47" s="67"/>
      <c r="O47" s="48"/>
    </row>
    <row r="48" spans="1:15" ht="15">
      <c r="A48" s="57"/>
      <c r="B48" s="72"/>
      <c r="C48" s="37"/>
      <c r="D48" s="38"/>
      <c r="E48" s="39"/>
      <c r="F48" s="40"/>
      <c r="G48" s="22" t="e">
        <f>VLOOKUP($F48,Daten!$A$2:$B$46,2)</f>
        <v>#N/A</v>
      </c>
      <c r="H48" s="47"/>
      <c r="I48" s="39"/>
      <c r="J48" s="39"/>
      <c r="K48" s="39"/>
      <c r="L48" s="39"/>
      <c r="M48" s="40"/>
      <c r="N48" s="67"/>
      <c r="O48" s="48"/>
    </row>
    <row r="49" spans="1:15" ht="15">
      <c r="A49" s="57"/>
      <c r="B49" s="72"/>
      <c r="C49" s="37"/>
      <c r="D49" s="38"/>
      <c r="E49" s="39"/>
      <c r="F49" s="40"/>
      <c r="G49" s="22" t="e">
        <f>VLOOKUP($F49,Daten!$A$2:$B$46,2)</f>
        <v>#N/A</v>
      </c>
      <c r="H49" s="47"/>
      <c r="I49" s="39"/>
      <c r="J49" s="39"/>
      <c r="K49" s="39"/>
      <c r="L49" s="39"/>
      <c r="M49" s="40"/>
      <c r="N49" s="67"/>
      <c r="O49" s="48"/>
    </row>
    <row r="50" spans="1:15" ht="15">
      <c r="A50" s="57"/>
      <c r="B50" s="72"/>
      <c r="C50" s="37"/>
      <c r="D50" s="38"/>
      <c r="E50" s="39"/>
      <c r="F50" s="40"/>
      <c r="G50" s="22" t="e">
        <f>VLOOKUP($F50,Daten!$A$2:$B$46,2)</f>
        <v>#N/A</v>
      </c>
      <c r="H50" s="47"/>
      <c r="I50" s="39"/>
      <c r="J50" s="39"/>
      <c r="K50" s="39"/>
      <c r="L50" s="39"/>
      <c r="M50" s="40"/>
      <c r="N50" s="67"/>
      <c r="O50" s="48"/>
    </row>
    <row r="51" spans="1:15" ht="15">
      <c r="A51" s="57"/>
      <c r="B51" s="72"/>
      <c r="C51" s="37"/>
      <c r="D51" s="38"/>
      <c r="E51" s="39"/>
      <c r="F51" s="40"/>
      <c r="G51" s="22" t="e">
        <f>VLOOKUP($F51,Daten!$A$2:$B$46,2)</f>
        <v>#N/A</v>
      </c>
      <c r="H51" s="47"/>
      <c r="I51" s="39"/>
      <c r="J51" s="39"/>
      <c r="K51" s="39"/>
      <c r="L51" s="39"/>
      <c r="M51" s="40"/>
      <c r="N51" s="67"/>
      <c r="O51" s="48"/>
    </row>
    <row r="52" spans="1:15" ht="15">
      <c r="A52" s="57"/>
      <c r="B52" s="72"/>
      <c r="C52" s="37"/>
      <c r="D52" s="38"/>
      <c r="E52" s="39"/>
      <c r="F52" s="40"/>
      <c r="G52" s="22" t="e">
        <f>VLOOKUP($F52,Daten!$A$2:$B$46,2)</f>
        <v>#N/A</v>
      </c>
      <c r="H52" s="47"/>
      <c r="I52" s="39"/>
      <c r="J52" s="39"/>
      <c r="K52" s="39"/>
      <c r="L52" s="39"/>
      <c r="M52" s="40"/>
      <c r="N52" s="67"/>
      <c r="O52" s="48"/>
    </row>
    <row r="53" spans="1:15" ht="15">
      <c r="A53" s="57"/>
      <c r="B53" s="72"/>
      <c r="C53" s="37"/>
      <c r="D53" s="38"/>
      <c r="E53" s="39"/>
      <c r="F53" s="40"/>
      <c r="G53" s="22" t="e">
        <f>VLOOKUP($F53,Daten!$A$2:$B$46,2)</f>
        <v>#N/A</v>
      </c>
      <c r="H53" s="47"/>
      <c r="I53" s="39"/>
      <c r="J53" s="39"/>
      <c r="K53" s="39"/>
      <c r="L53" s="39"/>
      <c r="M53" s="40"/>
      <c r="N53" s="67"/>
      <c r="O53" s="48"/>
    </row>
    <row r="54" spans="1:15" ht="15">
      <c r="A54" s="57"/>
      <c r="B54" s="72"/>
      <c r="C54" s="37"/>
      <c r="D54" s="38"/>
      <c r="E54" s="39"/>
      <c r="F54" s="40"/>
      <c r="G54" s="22" t="e">
        <f>VLOOKUP($F54,Daten!$A$2:$B$46,2)</f>
        <v>#N/A</v>
      </c>
      <c r="H54" s="47"/>
      <c r="I54" s="39"/>
      <c r="J54" s="39"/>
      <c r="K54" s="39"/>
      <c r="L54" s="39"/>
      <c r="M54" s="40"/>
      <c r="N54" s="67"/>
      <c r="O54" s="48"/>
    </row>
    <row r="55" spans="1:15" ht="15">
      <c r="A55" s="57"/>
      <c r="B55" s="72"/>
      <c r="C55" s="37"/>
      <c r="D55" s="38"/>
      <c r="E55" s="39"/>
      <c r="F55" s="40"/>
      <c r="G55" s="22" t="e">
        <f>VLOOKUP($F55,Daten!$A$2:$B$46,2)</f>
        <v>#N/A</v>
      </c>
      <c r="H55" s="47"/>
      <c r="I55" s="39"/>
      <c r="J55" s="39"/>
      <c r="K55" s="39"/>
      <c r="L55" s="39"/>
      <c r="M55" s="40"/>
      <c r="N55" s="67"/>
      <c r="O55" s="48"/>
    </row>
    <row r="56" spans="1:15" ht="15">
      <c r="A56" s="57"/>
      <c r="B56" s="72"/>
      <c r="C56" s="37"/>
      <c r="D56" s="38"/>
      <c r="E56" s="39"/>
      <c r="F56" s="40"/>
      <c r="G56" s="22" t="e">
        <f>VLOOKUP($F56,Daten!$A$2:$B$46,2)</f>
        <v>#N/A</v>
      </c>
      <c r="H56" s="47"/>
      <c r="I56" s="39"/>
      <c r="J56" s="39"/>
      <c r="K56" s="39"/>
      <c r="L56" s="39"/>
      <c r="M56" s="40"/>
      <c r="N56" s="67"/>
      <c r="O56" s="48"/>
    </row>
    <row r="57" spans="1:15" ht="15">
      <c r="A57" s="57"/>
      <c r="B57" s="72"/>
      <c r="C57" s="37"/>
      <c r="D57" s="38"/>
      <c r="E57" s="39"/>
      <c r="F57" s="40"/>
      <c r="G57" s="22" t="e">
        <f>VLOOKUP($F57,Daten!$A$2:$B$46,2)</f>
        <v>#N/A</v>
      </c>
      <c r="H57" s="47"/>
      <c r="I57" s="39"/>
      <c r="J57" s="39"/>
      <c r="K57" s="39"/>
      <c r="L57" s="39"/>
      <c r="M57" s="40"/>
      <c r="N57" s="67"/>
      <c r="O57" s="48"/>
    </row>
    <row r="58" spans="1:15" ht="15">
      <c r="A58" s="57"/>
      <c r="B58" s="72"/>
      <c r="C58" s="37"/>
      <c r="D58" s="38"/>
      <c r="E58" s="39"/>
      <c r="F58" s="40"/>
      <c r="G58" s="22" t="e">
        <f>VLOOKUP($F58,Daten!$A$2:$B$46,2)</f>
        <v>#N/A</v>
      </c>
      <c r="H58" s="47"/>
      <c r="I58" s="39"/>
      <c r="J58" s="39"/>
      <c r="K58" s="39"/>
      <c r="L58" s="39"/>
      <c r="M58" s="40"/>
      <c r="N58" s="67"/>
      <c r="O58" s="48"/>
    </row>
    <row r="59" spans="1:15" ht="15.75" thickBot="1">
      <c r="A59" s="58"/>
      <c r="B59" s="73"/>
      <c r="C59" s="41"/>
      <c r="D59" s="42"/>
      <c r="E59" s="43"/>
      <c r="F59" s="44"/>
      <c r="G59" s="23" t="e">
        <f>VLOOKUP($F59,Daten!$A$2:$B$46,2)</f>
        <v>#N/A</v>
      </c>
      <c r="H59" s="49"/>
      <c r="I59" s="43"/>
      <c r="J59" s="43"/>
      <c r="K59" s="43"/>
      <c r="L59" s="43"/>
      <c r="M59" s="44"/>
      <c r="N59" s="70"/>
      <c r="O59" s="50"/>
    </row>
    <row r="60" spans="1:15" ht="15">
      <c r="A60" s="7"/>
      <c r="B60" s="7"/>
      <c r="C60" s="8"/>
      <c r="D60" s="8"/>
      <c r="E60" s="7"/>
      <c r="F60" s="7"/>
      <c r="G60" s="7"/>
      <c r="H60" s="7"/>
      <c r="I60" s="7"/>
      <c r="J60" s="7"/>
      <c r="K60" s="7"/>
      <c r="L60" s="7"/>
      <c r="M60" s="7"/>
      <c r="N60" s="68"/>
      <c r="O60" s="7"/>
    </row>
    <row r="61" spans="1:15" ht="15">
      <c r="A61" s="7"/>
      <c r="B61" s="7"/>
      <c r="C61" s="8"/>
      <c r="D61" s="8"/>
      <c r="E61" s="7"/>
      <c r="F61" s="7"/>
      <c r="G61" s="7"/>
      <c r="H61" s="7"/>
      <c r="I61" s="7"/>
      <c r="J61" s="7"/>
      <c r="K61" s="7"/>
      <c r="L61" s="7"/>
      <c r="M61" s="7"/>
      <c r="N61" s="68"/>
      <c r="O61" s="7"/>
    </row>
    <row r="62" spans="1:15" ht="15">
      <c r="A62" s="7"/>
      <c r="B62" s="7"/>
      <c r="C62" s="8"/>
      <c r="D62" s="8"/>
      <c r="E62" s="7"/>
      <c r="F62" s="7"/>
      <c r="G62" s="7"/>
      <c r="H62" s="7"/>
      <c r="I62" s="7"/>
      <c r="J62" s="7"/>
      <c r="K62" s="7"/>
      <c r="L62" s="7"/>
      <c r="M62" s="7"/>
      <c r="N62" s="68"/>
      <c r="O62" s="7"/>
    </row>
    <row r="63" spans="1:15" ht="15">
      <c r="A63" s="7"/>
      <c r="B63" s="7"/>
      <c r="C63" s="8"/>
      <c r="D63" s="8"/>
      <c r="E63" s="7"/>
      <c r="F63" s="7"/>
      <c r="G63" s="7"/>
      <c r="H63" s="7"/>
      <c r="I63" s="7"/>
      <c r="J63" s="7"/>
      <c r="K63" s="7"/>
      <c r="L63" s="7"/>
      <c r="M63" s="7"/>
      <c r="N63" s="68"/>
      <c r="O63" s="7"/>
    </row>
    <row r="64" spans="1:15" ht="15">
      <c r="A64" s="7"/>
      <c r="B64" s="7"/>
      <c r="C64" s="8"/>
      <c r="D64" s="8"/>
      <c r="E64" s="7"/>
      <c r="F64" s="7"/>
      <c r="G64" s="7"/>
      <c r="H64" s="7"/>
      <c r="I64" s="7"/>
      <c r="J64" s="7"/>
      <c r="K64" s="7"/>
      <c r="L64" s="7"/>
      <c r="M64" s="7"/>
      <c r="N64" s="68"/>
      <c r="O64" s="7"/>
    </row>
    <row r="65" spans="1:15" ht="15">
      <c r="A65" s="7"/>
      <c r="B65" s="7"/>
      <c r="C65" s="8"/>
      <c r="D65" s="8"/>
      <c r="E65" s="7"/>
      <c r="F65" s="7"/>
      <c r="G65" s="7"/>
      <c r="H65" s="7"/>
      <c r="I65" s="7"/>
      <c r="J65" s="7"/>
      <c r="K65" s="7"/>
      <c r="L65" s="7"/>
      <c r="M65" s="7"/>
      <c r="N65" s="68"/>
      <c r="O65" s="7"/>
    </row>
    <row r="66" spans="1:15" ht="15">
      <c r="A66" s="7"/>
      <c r="B66" s="7"/>
      <c r="C66" s="8"/>
      <c r="D66" s="8"/>
      <c r="E66" s="7"/>
      <c r="F66" s="7"/>
      <c r="G66" s="7"/>
      <c r="H66" s="7"/>
      <c r="I66" s="7"/>
      <c r="J66" s="7"/>
      <c r="K66" s="7"/>
      <c r="L66" s="7"/>
      <c r="M66" s="7"/>
      <c r="N66" s="68"/>
      <c r="O66" s="7"/>
    </row>
    <row r="67" spans="1:15" ht="15">
      <c r="A67" s="7"/>
      <c r="B67" s="7"/>
      <c r="C67" s="8"/>
      <c r="D67" s="8"/>
      <c r="E67" s="7"/>
      <c r="F67" s="7"/>
      <c r="G67" s="7"/>
      <c r="H67" s="7"/>
      <c r="I67" s="7"/>
      <c r="J67" s="7"/>
      <c r="K67" s="7"/>
      <c r="L67" s="7"/>
      <c r="M67" s="7"/>
      <c r="N67" s="68"/>
      <c r="O67" s="7"/>
    </row>
    <row r="68" spans="1:15" ht="15">
      <c r="A68" s="7"/>
      <c r="B68" s="7"/>
      <c r="C68" s="8"/>
      <c r="D68" s="8"/>
      <c r="E68" s="7"/>
      <c r="F68" s="7"/>
      <c r="G68" s="7"/>
      <c r="H68" s="7"/>
      <c r="I68" s="7"/>
      <c r="J68" s="7"/>
      <c r="K68" s="7"/>
      <c r="L68" s="7"/>
      <c r="M68" s="7"/>
      <c r="N68" s="68"/>
      <c r="O68" s="7"/>
    </row>
    <row r="69" spans="1:15" ht="15">
      <c r="A69" s="7"/>
      <c r="B69" s="7"/>
      <c r="C69" s="8"/>
      <c r="D69" s="8"/>
      <c r="E69" s="7"/>
      <c r="F69" s="7"/>
      <c r="G69" s="7"/>
      <c r="H69" s="7"/>
      <c r="I69" s="7"/>
      <c r="J69" s="7"/>
      <c r="K69" s="7"/>
      <c r="L69" s="7"/>
      <c r="M69" s="7"/>
      <c r="N69" s="68"/>
      <c r="O69" s="7"/>
    </row>
    <row r="70" spans="1:15" ht="15">
      <c r="A70" s="7"/>
      <c r="B70" s="7"/>
      <c r="C70" s="8"/>
      <c r="D70" s="8"/>
      <c r="E70" s="7"/>
      <c r="F70" s="7"/>
      <c r="G70" s="7"/>
      <c r="H70" s="7"/>
      <c r="I70" s="7"/>
      <c r="J70" s="7"/>
      <c r="K70" s="7"/>
      <c r="L70" s="7"/>
      <c r="M70" s="7"/>
      <c r="N70" s="68"/>
      <c r="O70" s="7"/>
    </row>
    <row r="71" spans="1:15" ht="15">
      <c r="A71" s="7"/>
      <c r="B71" s="7"/>
      <c r="C71" s="8"/>
      <c r="D71" s="8"/>
      <c r="E71" s="7"/>
      <c r="F71" s="7"/>
      <c r="G71" s="7"/>
      <c r="H71" s="7"/>
      <c r="I71" s="7"/>
      <c r="J71" s="7"/>
      <c r="K71" s="7"/>
      <c r="L71" s="7"/>
      <c r="M71" s="7"/>
      <c r="N71" s="68"/>
      <c r="O71" s="7"/>
    </row>
    <row r="72" spans="1:15" ht="15">
      <c r="A72" s="7"/>
      <c r="B72" s="7"/>
      <c r="C72" s="8"/>
      <c r="D72" s="8"/>
      <c r="E72" s="7"/>
      <c r="F72" s="7"/>
      <c r="G72" s="7"/>
      <c r="H72" s="7"/>
      <c r="I72" s="7"/>
      <c r="J72" s="7"/>
      <c r="K72" s="7"/>
      <c r="L72" s="7"/>
      <c r="M72" s="7"/>
      <c r="N72" s="68"/>
      <c r="O72" s="7"/>
    </row>
    <row r="73" spans="1:15" ht="15">
      <c r="A73" s="7"/>
      <c r="B73" s="7"/>
      <c r="C73" s="8"/>
      <c r="D73" s="8"/>
      <c r="E73" s="7"/>
      <c r="F73" s="7"/>
      <c r="G73" s="7"/>
      <c r="H73" s="7"/>
      <c r="I73" s="7"/>
      <c r="J73" s="7"/>
      <c r="K73" s="7"/>
      <c r="L73" s="7"/>
      <c r="M73" s="7"/>
      <c r="N73" s="68"/>
      <c r="O73" s="7"/>
    </row>
    <row r="74" spans="1:15" ht="15">
      <c r="A74" s="7"/>
      <c r="B74" s="7"/>
      <c r="C74" s="8"/>
      <c r="D74" s="8"/>
      <c r="E74" s="7"/>
      <c r="F74" s="7"/>
      <c r="G74" s="7"/>
      <c r="H74" s="7"/>
      <c r="I74" s="7"/>
      <c r="J74" s="7"/>
      <c r="K74" s="7"/>
      <c r="L74" s="7"/>
      <c r="M74" s="7"/>
      <c r="N74" s="68"/>
      <c r="O74" s="7"/>
    </row>
    <row r="75" spans="1:15" ht="15">
      <c r="A75" s="7"/>
      <c r="B75" s="7"/>
      <c r="C75" s="8"/>
      <c r="D75" s="8"/>
      <c r="E75" s="7"/>
      <c r="F75" s="7"/>
      <c r="G75" s="7"/>
      <c r="H75" s="7"/>
      <c r="I75" s="7"/>
      <c r="J75" s="7"/>
      <c r="K75" s="7"/>
      <c r="L75" s="7"/>
      <c r="M75" s="7"/>
      <c r="N75" s="68"/>
      <c r="O75" s="7"/>
    </row>
    <row r="76" spans="1:15" ht="15">
      <c r="A76" s="7"/>
      <c r="B76" s="7"/>
      <c r="C76" s="8"/>
      <c r="D76" s="8"/>
      <c r="E76" s="7"/>
      <c r="F76" s="7"/>
      <c r="G76" s="7"/>
      <c r="H76" s="7"/>
      <c r="I76" s="7"/>
      <c r="J76" s="7"/>
      <c r="K76" s="7"/>
      <c r="L76" s="7"/>
      <c r="M76" s="7"/>
      <c r="N76" s="68"/>
      <c r="O76" s="7"/>
    </row>
    <row r="77" spans="1:15" ht="15">
      <c r="A77" s="7"/>
      <c r="B77" s="7"/>
      <c r="C77" s="8"/>
      <c r="D77" s="8"/>
      <c r="E77" s="7"/>
      <c r="F77" s="7"/>
      <c r="G77" s="7"/>
      <c r="H77" s="7"/>
      <c r="I77" s="7"/>
      <c r="J77" s="7"/>
      <c r="K77" s="7"/>
      <c r="L77" s="7"/>
      <c r="M77" s="7"/>
      <c r="N77" s="68"/>
      <c r="O77" s="7"/>
    </row>
    <row r="78" spans="1:15" ht="15">
      <c r="A78" s="7"/>
      <c r="B78" s="7"/>
      <c r="C78" s="8"/>
      <c r="D78" s="8"/>
      <c r="E78" s="7"/>
      <c r="F78" s="7"/>
      <c r="G78" s="7"/>
      <c r="H78" s="7"/>
      <c r="I78" s="7"/>
      <c r="J78" s="7"/>
      <c r="K78" s="7"/>
      <c r="L78" s="7"/>
      <c r="M78" s="7"/>
      <c r="N78" s="68"/>
      <c r="O78" s="7"/>
    </row>
    <row r="79" spans="1:15" ht="15">
      <c r="A79" s="7"/>
      <c r="B79" s="7"/>
      <c r="C79" s="8"/>
      <c r="D79" s="8"/>
      <c r="E79" s="7"/>
      <c r="F79" s="7"/>
      <c r="G79" s="7"/>
      <c r="H79" s="7"/>
      <c r="I79" s="7"/>
      <c r="J79" s="7"/>
      <c r="K79" s="7"/>
      <c r="L79" s="7"/>
      <c r="M79" s="7"/>
      <c r="N79" s="68"/>
      <c r="O79" s="7"/>
    </row>
    <row r="80" spans="1:15" ht="15">
      <c r="A80" s="7"/>
      <c r="B80" s="7"/>
      <c r="C80" s="8"/>
      <c r="D80" s="8"/>
      <c r="E80" s="7"/>
      <c r="F80" s="7"/>
      <c r="G80" s="7"/>
      <c r="H80" s="7"/>
      <c r="I80" s="7"/>
      <c r="J80" s="7"/>
      <c r="K80" s="7"/>
      <c r="L80" s="7"/>
      <c r="M80" s="7"/>
      <c r="N80" s="68"/>
      <c r="O80" s="7"/>
    </row>
    <row r="81" spans="1:15" ht="15">
      <c r="A81" s="7"/>
      <c r="B81" s="7"/>
      <c r="C81" s="8"/>
      <c r="D81" s="8"/>
      <c r="E81" s="7"/>
      <c r="F81" s="7"/>
      <c r="G81" s="7"/>
      <c r="H81" s="7"/>
      <c r="I81" s="7"/>
      <c r="J81" s="7"/>
      <c r="K81" s="7"/>
      <c r="L81" s="7"/>
      <c r="M81" s="7"/>
      <c r="N81" s="68"/>
      <c r="O81" s="7"/>
    </row>
    <row r="82" spans="1:15" ht="15">
      <c r="A82" s="7"/>
      <c r="B82" s="7"/>
      <c r="C82" s="8"/>
      <c r="D82" s="8"/>
      <c r="E82" s="7"/>
      <c r="F82" s="7"/>
      <c r="G82" s="7"/>
      <c r="H82" s="7"/>
      <c r="I82" s="7"/>
      <c r="J82" s="7"/>
      <c r="K82" s="7"/>
      <c r="L82" s="7"/>
      <c r="M82" s="7"/>
      <c r="N82" s="68"/>
      <c r="O82" s="7"/>
    </row>
    <row r="83" spans="1:15" ht="15">
      <c r="A83" s="7"/>
      <c r="B83" s="7"/>
      <c r="C83" s="8"/>
      <c r="D83" s="8"/>
      <c r="E83" s="7"/>
      <c r="F83" s="7"/>
      <c r="G83" s="7"/>
      <c r="H83" s="7"/>
      <c r="I83" s="7"/>
      <c r="J83" s="7"/>
      <c r="K83" s="7"/>
      <c r="L83" s="7"/>
      <c r="M83" s="7"/>
      <c r="N83" s="68"/>
      <c r="O83" s="7"/>
    </row>
    <row r="84" spans="1:15" ht="15">
      <c r="A84" s="7"/>
      <c r="B84" s="7"/>
      <c r="C84" s="8"/>
      <c r="D84" s="8"/>
      <c r="E84" s="7"/>
      <c r="F84" s="7"/>
      <c r="G84" s="7"/>
      <c r="H84" s="7"/>
      <c r="I84" s="7"/>
      <c r="J84" s="7"/>
      <c r="K84" s="7"/>
      <c r="L84" s="7"/>
      <c r="M84" s="7"/>
      <c r="N84" s="68"/>
      <c r="O84" s="7"/>
    </row>
    <row r="85" spans="1:15" ht="15">
      <c r="A85" s="7"/>
      <c r="B85" s="7"/>
      <c r="C85" s="8"/>
      <c r="D85" s="8"/>
      <c r="E85" s="7"/>
      <c r="F85" s="7"/>
      <c r="G85" s="7"/>
      <c r="H85" s="7"/>
      <c r="I85" s="7"/>
      <c r="J85" s="7"/>
      <c r="K85" s="7"/>
      <c r="L85" s="7"/>
      <c r="M85" s="7"/>
      <c r="N85" s="68"/>
      <c r="O85" s="7"/>
    </row>
    <row r="86" spans="1:15" ht="15">
      <c r="A86" s="7"/>
      <c r="B86" s="7"/>
      <c r="C86" s="8"/>
      <c r="D86" s="8"/>
      <c r="E86" s="7"/>
      <c r="F86" s="7"/>
      <c r="G86" s="7"/>
      <c r="H86" s="7"/>
      <c r="I86" s="7"/>
      <c r="J86" s="7"/>
      <c r="K86" s="7"/>
      <c r="L86" s="7"/>
      <c r="M86" s="7"/>
      <c r="N86" s="68"/>
      <c r="O86" s="7"/>
    </row>
    <row r="87" spans="1:15" ht="15">
      <c r="A87" s="7"/>
      <c r="B87" s="7"/>
      <c r="C87" s="8"/>
      <c r="D87" s="8"/>
      <c r="E87" s="7"/>
      <c r="F87" s="7"/>
      <c r="G87" s="7"/>
      <c r="H87" s="7"/>
      <c r="I87" s="7"/>
      <c r="J87" s="7"/>
      <c r="K87" s="7"/>
      <c r="L87" s="7"/>
      <c r="M87" s="7"/>
      <c r="N87" s="68"/>
      <c r="O87" s="7"/>
    </row>
    <row r="88" spans="1:16" ht="15">
      <c r="A88" s="7"/>
      <c r="B88" s="7"/>
      <c r="C88" s="8"/>
      <c r="D88" s="8"/>
      <c r="E88" s="7"/>
      <c r="F88" s="7"/>
      <c r="G88" s="7"/>
      <c r="H88" s="7"/>
      <c r="I88" s="7"/>
      <c r="J88" s="7"/>
      <c r="K88" s="7"/>
      <c r="L88" s="7"/>
      <c r="M88" s="7"/>
      <c r="N88" s="68"/>
      <c r="O88" s="7"/>
      <c r="P88" s="9"/>
    </row>
    <row r="89" spans="1:16" ht="15">
      <c r="A89" s="7"/>
      <c r="B89" s="7"/>
      <c r="C89" s="8"/>
      <c r="D89" s="8"/>
      <c r="E89" s="7"/>
      <c r="F89" s="7"/>
      <c r="G89" s="7"/>
      <c r="H89" s="7"/>
      <c r="I89" s="7"/>
      <c r="J89" s="7"/>
      <c r="K89" s="7"/>
      <c r="L89" s="7"/>
      <c r="M89" s="7"/>
      <c r="N89" s="68"/>
      <c r="O89" s="7"/>
      <c r="P89" s="9"/>
    </row>
    <row r="90" spans="1:16" ht="15">
      <c r="A90" s="7"/>
      <c r="B90" s="7"/>
      <c r="C90" s="8"/>
      <c r="D90" s="8"/>
      <c r="E90" s="7"/>
      <c r="F90" s="7"/>
      <c r="G90" s="7"/>
      <c r="H90" s="7"/>
      <c r="I90" s="7"/>
      <c r="J90" s="7"/>
      <c r="K90" s="7"/>
      <c r="L90" s="7"/>
      <c r="M90" s="7"/>
      <c r="N90" s="68"/>
      <c r="O90" s="7"/>
      <c r="P90" s="9"/>
    </row>
    <row r="91" spans="1:16" ht="15">
      <c r="A91" s="7"/>
      <c r="B91" s="7"/>
      <c r="C91" s="8"/>
      <c r="D91" s="8"/>
      <c r="E91" s="7"/>
      <c r="F91" s="7"/>
      <c r="G91" s="7"/>
      <c r="H91" s="7"/>
      <c r="I91" s="7"/>
      <c r="J91" s="7"/>
      <c r="K91" s="7"/>
      <c r="L91" s="7"/>
      <c r="M91" s="7"/>
      <c r="N91" s="68"/>
      <c r="O91" s="7"/>
      <c r="P91" s="9"/>
    </row>
    <row r="92" spans="1:16" ht="15">
      <c r="A92" s="7"/>
      <c r="B92" s="7"/>
      <c r="C92" s="8"/>
      <c r="D92" s="8"/>
      <c r="E92" s="7"/>
      <c r="F92" s="7"/>
      <c r="G92" s="7"/>
      <c r="H92" s="7"/>
      <c r="I92" s="7"/>
      <c r="J92" s="7"/>
      <c r="K92" s="7"/>
      <c r="L92" s="7"/>
      <c r="M92" s="7"/>
      <c r="N92" s="68"/>
      <c r="O92" s="7"/>
      <c r="P92" s="9"/>
    </row>
  </sheetData>
  <sheetProtection sheet="1"/>
  <mergeCells count="1">
    <mergeCell ref="A1:O1"/>
  </mergeCells>
  <conditionalFormatting sqref="L3:L59">
    <cfRule type="containsText" priority="4" dxfId="7" operator="containsText" text="M4">
      <formula>NOT(ISERROR(SEARCH("M4",L3)))</formula>
    </cfRule>
    <cfRule type="containsText" priority="5" dxfId="6" operator="containsText" text="M3">
      <formula>NOT(ISERROR(SEARCH("M3",L3)))</formula>
    </cfRule>
    <cfRule type="containsText" priority="6" dxfId="0" operator="containsText" text="M2">
      <formula>NOT(ISERROR(SEARCH("M2",L3)))</formula>
    </cfRule>
    <cfRule type="containsText" priority="9" dxfId="156" operator="containsText" text="M1">
      <formula>NOT(ISERROR(SEARCH("M1",L3)))</formula>
    </cfRule>
  </conditionalFormatting>
  <conditionalFormatting sqref="O3:O59">
    <cfRule type="containsText" priority="8" dxfId="4" operator="containsText" text="Breitensport">
      <formula>NOT(ISERROR(SEARCH("Breitensport",O3)))</formula>
    </cfRule>
  </conditionalFormatting>
  <conditionalFormatting sqref="G1:G65536">
    <cfRule type="containsText" priority="7" dxfId="157" operator="containsText" text="nicht vergeben">
      <formula>NOT(ISERROR(SEARCH("nicht vergeben",G1)))</formula>
    </cfRule>
  </conditionalFormatting>
  <conditionalFormatting sqref="B3:B59">
    <cfRule type="containsText" priority="2" dxfId="157" operator="containsText" text="YY">
      <formula>NOT(ISERROR(SEARCH("YY",B3)))</formula>
    </cfRule>
    <cfRule type="containsText" priority="3" dxfId="157" operator="containsText" text="XX">
      <formula>NOT(ISERROR(SEARCH("XX",B3)))</formula>
    </cfRule>
  </conditionalFormatting>
  <conditionalFormatting sqref="N1:N65536">
    <cfRule type="containsText" priority="1" dxfId="0" operator="containsText" text="Ja">
      <formula>NOT(ISERROR(SEARCH("Ja",N1)))</formula>
    </cfRule>
  </conditionalFormatting>
  <printOptions/>
  <pageMargins left="0.7" right="0.7" top="0.787401575" bottom="0.7874015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P92"/>
  <sheetViews>
    <sheetView showGridLines="0" zoomScalePageLayoutView="0" workbookViewId="0" topLeftCell="A1">
      <selection activeCell="A2" sqref="A2"/>
    </sheetView>
  </sheetViews>
  <sheetFormatPr defaultColWidth="11.57421875" defaultRowHeight="15"/>
  <cols>
    <col min="1" max="1" width="6.421875" style="4" customWidth="1"/>
    <col min="2" max="2" width="4.28125" style="4" customWidth="1"/>
    <col min="3" max="4" width="15.7109375" style="5" customWidth="1"/>
    <col min="5" max="5" width="3.57421875" style="4" customWidth="1"/>
    <col min="6" max="6" width="6.421875" style="4" customWidth="1"/>
    <col min="7" max="7" width="19.28125" style="4" customWidth="1"/>
    <col min="8" max="8" width="7.140625" style="4" customWidth="1"/>
    <col min="9" max="10" width="5.7109375" style="4" customWidth="1"/>
    <col min="11" max="11" width="10.00390625" style="4" customWidth="1"/>
    <col min="12" max="12" width="5.00390625" style="4" customWidth="1"/>
    <col min="13" max="13" width="3.57421875" style="4" customWidth="1"/>
    <col min="14" max="14" width="3.57421875" style="69" hidden="1" customWidth="1"/>
    <col min="15" max="15" width="21.421875" style="4" customWidth="1"/>
    <col min="16" max="16384" width="11.57421875" style="3" customWidth="1"/>
  </cols>
  <sheetData>
    <row r="1" spans="1:15" s="6" customFormat="1" ht="27" thickBot="1">
      <c r="A1" s="206" t="s">
        <v>149</v>
      </c>
      <c r="B1" s="206"/>
      <c r="C1" s="206"/>
      <c r="D1" s="206"/>
      <c r="E1" s="206"/>
      <c r="F1" s="206"/>
      <c r="G1" s="206"/>
      <c r="H1" s="206"/>
      <c r="I1" s="206"/>
      <c r="J1" s="206"/>
      <c r="K1" s="206"/>
      <c r="L1" s="206"/>
      <c r="M1" s="206"/>
      <c r="N1" s="206"/>
      <c r="O1" s="206"/>
    </row>
    <row r="2" spans="1:15" ht="105" customHeight="1" thickBot="1">
      <c r="A2" s="24" t="s">
        <v>54</v>
      </c>
      <c r="B2" s="59" t="s">
        <v>55</v>
      </c>
      <c r="C2" s="17" t="s">
        <v>0</v>
      </c>
      <c r="D2" s="13" t="s">
        <v>1</v>
      </c>
      <c r="E2" s="10" t="s">
        <v>82</v>
      </c>
      <c r="F2" s="54" t="s">
        <v>81</v>
      </c>
      <c r="G2" s="26" t="s">
        <v>2</v>
      </c>
      <c r="H2" s="53" t="s">
        <v>77</v>
      </c>
      <c r="I2" s="52" t="s">
        <v>78</v>
      </c>
      <c r="J2" s="52" t="s">
        <v>80</v>
      </c>
      <c r="K2" s="55" t="s">
        <v>79</v>
      </c>
      <c r="L2" s="11" t="s">
        <v>56</v>
      </c>
      <c r="M2" s="12" t="s">
        <v>46</v>
      </c>
      <c r="N2" s="65" t="s">
        <v>93</v>
      </c>
      <c r="O2" s="14" t="s">
        <v>58</v>
      </c>
    </row>
    <row r="3" spans="1:15" ht="15">
      <c r="A3" s="62" t="str">
        <f>IF(O3="Breitensport","B2.60.","2.60.")</f>
        <v>2.60.</v>
      </c>
      <c r="B3" s="60" t="e">
        <f>IF($E3="m",VLOOKUP($J3,Daten!$D$3:$E$123,2),VLOOKUP($J3,Daten!$F$3:$G$123,2))</f>
        <v>#N/A</v>
      </c>
      <c r="C3" s="33"/>
      <c r="D3" s="34"/>
      <c r="E3" s="35"/>
      <c r="F3" s="36"/>
      <c r="G3" s="21" t="e">
        <f>VLOOKUP($F3,Daten!$A$2:$B$46,2)</f>
        <v>#N/A</v>
      </c>
      <c r="H3" s="45"/>
      <c r="I3" s="35"/>
      <c r="J3" s="35"/>
      <c r="K3" s="35"/>
      <c r="L3" s="35"/>
      <c r="M3" s="36"/>
      <c r="N3" s="66"/>
      <c r="O3" s="46"/>
    </row>
    <row r="4" spans="1:15" ht="15">
      <c r="A4" s="62" t="str">
        <f aca="true" t="shared" si="0" ref="A4:A59">IF(O4="Breitensport","B2.60.","2.60.")</f>
        <v>2.60.</v>
      </c>
      <c r="B4" s="60" t="e">
        <f>IF($E4="m",VLOOKUP($J4,Daten!$D$3:$E$123,2),VLOOKUP($J4,Daten!$F$3:$G$123,2))</f>
        <v>#N/A</v>
      </c>
      <c r="C4" s="37"/>
      <c r="D4" s="38"/>
      <c r="E4" s="39"/>
      <c r="F4" s="40"/>
      <c r="G4" s="22" t="e">
        <f>VLOOKUP($F4,Daten!$A$2:$B$46,2)</f>
        <v>#N/A</v>
      </c>
      <c r="H4" s="47"/>
      <c r="I4" s="39"/>
      <c r="J4" s="39"/>
      <c r="K4" s="39"/>
      <c r="L4" s="39"/>
      <c r="M4" s="40"/>
      <c r="N4" s="67"/>
      <c r="O4" s="48"/>
    </row>
    <row r="5" spans="1:15" ht="15">
      <c r="A5" s="62" t="str">
        <f t="shared" si="0"/>
        <v>2.60.</v>
      </c>
      <c r="B5" s="60" t="e">
        <f>IF($E5="m",VLOOKUP($J5,Daten!$D$3:$E$123,2),VLOOKUP($J5,Daten!$F$3:$G$123,2))</f>
        <v>#N/A</v>
      </c>
      <c r="C5" s="37"/>
      <c r="D5" s="38"/>
      <c r="E5" s="39"/>
      <c r="F5" s="40"/>
      <c r="G5" s="22" t="e">
        <f>VLOOKUP($F5,Daten!$A$2:$B$46,2)</f>
        <v>#N/A</v>
      </c>
      <c r="H5" s="47"/>
      <c r="I5" s="39"/>
      <c r="J5" s="39"/>
      <c r="K5" s="39"/>
      <c r="L5" s="39"/>
      <c r="M5" s="40"/>
      <c r="N5" s="67"/>
      <c r="O5" s="48"/>
    </row>
    <row r="6" spans="1:15" ht="15">
      <c r="A6" s="62" t="str">
        <f t="shared" si="0"/>
        <v>2.60.</v>
      </c>
      <c r="B6" s="60" t="e">
        <f>IF($E6="m",VLOOKUP($J6,Daten!$D$3:$E$123,2),VLOOKUP($J6,Daten!$F$3:$G$123,2))</f>
        <v>#N/A</v>
      </c>
      <c r="C6" s="37"/>
      <c r="D6" s="38"/>
      <c r="E6" s="39"/>
      <c r="F6" s="40"/>
      <c r="G6" s="22" t="e">
        <f>VLOOKUP($F6,Daten!$A$2:$B$46,2)</f>
        <v>#N/A</v>
      </c>
      <c r="H6" s="47"/>
      <c r="I6" s="39"/>
      <c r="J6" s="39"/>
      <c r="K6" s="39"/>
      <c r="L6" s="39"/>
      <c r="M6" s="40"/>
      <c r="N6" s="67"/>
      <c r="O6" s="48"/>
    </row>
    <row r="7" spans="1:15" ht="15">
      <c r="A7" s="62" t="str">
        <f t="shared" si="0"/>
        <v>2.60.</v>
      </c>
      <c r="B7" s="60" t="e">
        <f>IF($E7="m",VLOOKUP($J7,Daten!$D$3:$E$123,2),VLOOKUP($J7,Daten!$F$3:$G$123,2))</f>
        <v>#N/A</v>
      </c>
      <c r="C7" s="37"/>
      <c r="D7" s="38"/>
      <c r="E7" s="39"/>
      <c r="F7" s="40"/>
      <c r="G7" s="22" t="e">
        <f>VLOOKUP($F7,Daten!$A$2:$B$46,2)</f>
        <v>#N/A</v>
      </c>
      <c r="H7" s="47"/>
      <c r="I7" s="39"/>
      <c r="J7" s="39"/>
      <c r="K7" s="39"/>
      <c r="L7" s="39"/>
      <c r="M7" s="40"/>
      <c r="N7" s="67"/>
      <c r="O7" s="48"/>
    </row>
    <row r="8" spans="1:15" ht="15">
      <c r="A8" s="62" t="str">
        <f t="shared" si="0"/>
        <v>2.60.</v>
      </c>
      <c r="B8" s="60" t="e">
        <f>IF($E8="m",VLOOKUP($J8,Daten!$D$3:$E$123,2),VLOOKUP($J8,Daten!$F$3:$G$123,2))</f>
        <v>#N/A</v>
      </c>
      <c r="C8" s="37"/>
      <c r="D8" s="38"/>
      <c r="E8" s="39"/>
      <c r="F8" s="40"/>
      <c r="G8" s="22" t="e">
        <f>VLOOKUP($F8,Daten!$A$2:$B$46,2)</f>
        <v>#N/A</v>
      </c>
      <c r="H8" s="47"/>
      <c r="I8" s="39"/>
      <c r="J8" s="39"/>
      <c r="K8" s="39"/>
      <c r="L8" s="39"/>
      <c r="M8" s="40"/>
      <c r="N8" s="67"/>
      <c r="O8" s="48"/>
    </row>
    <row r="9" spans="1:15" ht="15">
      <c r="A9" s="62" t="str">
        <f t="shared" si="0"/>
        <v>2.60.</v>
      </c>
      <c r="B9" s="60" t="e">
        <f>IF($E9="m",VLOOKUP($J9,Daten!$D$3:$E$123,2),VLOOKUP($J9,Daten!$F$3:$G$123,2))</f>
        <v>#N/A</v>
      </c>
      <c r="C9" s="37"/>
      <c r="D9" s="38"/>
      <c r="E9" s="39"/>
      <c r="F9" s="40"/>
      <c r="G9" s="22" t="e">
        <f>VLOOKUP($F9,Daten!$A$2:$B$46,2)</f>
        <v>#N/A</v>
      </c>
      <c r="H9" s="47"/>
      <c r="I9" s="39"/>
      <c r="J9" s="39"/>
      <c r="K9" s="39"/>
      <c r="L9" s="39"/>
      <c r="M9" s="40"/>
      <c r="N9" s="67"/>
      <c r="O9" s="48"/>
    </row>
    <row r="10" spans="1:15" ht="15">
      <c r="A10" s="62" t="str">
        <f t="shared" si="0"/>
        <v>2.60.</v>
      </c>
      <c r="B10" s="60" t="e">
        <f>IF($E10="m",VLOOKUP($J10,Daten!$D$3:$E$123,2),VLOOKUP($J10,Daten!$F$3:$G$123,2))</f>
        <v>#N/A</v>
      </c>
      <c r="C10" s="37"/>
      <c r="D10" s="38"/>
      <c r="E10" s="39"/>
      <c r="F10" s="40"/>
      <c r="G10" s="22" t="e">
        <f>VLOOKUP($F10,Daten!$A$2:$B$46,2)</f>
        <v>#N/A</v>
      </c>
      <c r="H10" s="47"/>
      <c r="I10" s="39"/>
      <c r="J10" s="39"/>
      <c r="K10" s="39"/>
      <c r="L10" s="39"/>
      <c r="M10" s="40"/>
      <c r="N10" s="67"/>
      <c r="O10" s="48"/>
    </row>
    <row r="11" spans="1:15" ht="15">
      <c r="A11" s="62" t="str">
        <f t="shared" si="0"/>
        <v>2.60.</v>
      </c>
      <c r="B11" s="60" t="e">
        <f>IF($E11="m",VLOOKUP($J11,Daten!$D$3:$E$123,2),VLOOKUP($J11,Daten!$F$3:$G$123,2))</f>
        <v>#N/A</v>
      </c>
      <c r="C11" s="37"/>
      <c r="D11" s="38"/>
      <c r="E11" s="39"/>
      <c r="F11" s="40"/>
      <c r="G11" s="22" t="e">
        <f>VLOOKUP($F11,Daten!$A$2:$B$46,2)</f>
        <v>#N/A</v>
      </c>
      <c r="H11" s="47"/>
      <c r="I11" s="39"/>
      <c r="J11" s="39"/>
      <c r="K11" s="39"/>
      <c r="L11" s="39"/>
      <c r="M11" s="40"/>
      <c r="N11" s="67"/>
      <c r="O11" s="48"/>
    </row>
    <row r="12" spans="1:15" ht="15">
      <c r="A12" s="62" t="str">
        <f t="shared" si="0"/>
        <v>2.60.</v>
      </c>
      <c r="B12" s="60" t="e">
        <f>IF($E12="m",VLOOKUP($J12,Daten!$D$3:$E$123,2),VLOOKUP($J12,Daten!$F$3:$G$123,2))</f>
        <v>#N/A</v>
      </c>
      <c r="C12" s="37"/>
      <c r="D12" s="38"/>
      <c r="E12" s="39"/>
      <c r="F12" s="40"/>
      <c r="G12" s="22" t="e">
        <f>VLOOKUP($F12,Daten!$A$2:$B$46,2)</f>
        <v>#N/A</v>
      </c>
      <c r="H12" s="47"/>
      <c r="I12" s="39"/>
      <c r="J12" s="39"/>
      <c r="K12" s="39"/>
      <c r="L12" s="39"/>
      <c r="M12" s="40"/>
      <c r="N12" s="67"/>
      <c r="O12" s="48"/>
    </row>
    <row r="13" spans="1:15" ht="15">
      <c r="A13" s="62" t="str">
        <f t="shared" si="0"/>
        <v>2.60.</v>
      </c>
      <c r="B13" s="60" t="e">
        <f>IF($E13="m",VLOOKUP($J13,Daten!$D$3:$E$123,2),VLOOKUP($J13,Daten!$F$3:$G$123,2))</f>
        <v>#N/A</v>
      </c>
      <c r="C13" s="37"/>
      <c r="D13" s="38"/>
      <c r="E13" s="39"/>
      <c r="F13" s="40"/>
      <c r="G13" s="22" t="e">
        <f>VLOOKUP($F13,Daten!$A$2:$B$46,2)</f>
        <v>#N/A</v>
      </c>
      <c r="H13" s="47"/>
      <c r="I13" s="39"/>
      <c r="J13" s="39"/>
      <c r="K13" s="39"/>
      <c r="L13" s="39"/>
      <c r="M13" s="40"/>
      <c r="N13" s="67"/>
      <c r="O13" s="48"/>
    </row>
    <row r="14" spans="1:15" ht="15">
      <c r="A14" s="62" t="str">
        <f t="shared" si="0"/>
        <v>2.60.</v>
      </c>
      <c r="B14" s="60" t="e">
        <f>IF($E14="m",VLOOKUP($J14,Daten!$D$3:$E$123,2),VLOOKUP($J14,Daten!$F$3:$G$123,2))</f>
        <v>#N/A</v>
      </c>
      <c r="C14" s="37"/>
      <c r="D14" s="38"/>
      <c r="E14" s="39"/>
      <c r="F14" s="40"/>
      <c r="G14" s="22" t="e">
        <f>VLOOKUP($F14,Daten!$A$2:$B$46,2)</f>
        <v>#N/A</v>
      </c>
      <c r="H14" s="47"/>
      <c r="I14" s="39"/>
      <c r="J14" s="39"/>
      <c r="K14" s="39"/>
      <c r="L14" s="39"/>
      <c r="M14" s="40"/>
      <c r="N14" s="67"/>
      <c r="O14" s="48"/>
    </row>
    <row r="15" spans="1:15" ht="15">
      <c r="A15" s="62" t="str">
        <f t="shared" si="0"/>
        <v>2.60.</v>
      </c>
      <c r="B15" s="60" t="e">
        <f>IF($E15="m",VLOOKUP($J15,Daten!$D$3:$E$123,2),VLOOKUP($J15,Daten!$F$3:$G$123,2))</f>
        <v>#N/A</v>
      </c>
      <c r="C15" s="37"/>
      <c r="D15" s="38"/>
      <c r="E15" s="39"/>
      <c r="F15" s="40"/>
      <c r="G15" s="22" t="e">
        <f>VLOOKUP($F15,Daten!$A$2:$B$46,2)</f>
        <v>#N/A</v>
      </c>
      <c r="H15" s="47"/>
      <c r="I15" s="39"/>
      <c r="J15" s="39"/>
      <c r="K15" s="39"/>
      <c r="L15" s="39"/>
      <c r="M15" s="40"/>
      <c r="N15" s="67"/>
      <c r="O15" s="48"/>
    </row>
    <row r="16" spans="1:15" ht="15">
      <c r="A16" s="62" t="str">
        <f t="shared" si="0"/>
        <v>2.60.</v>
      </c>
      <c r="B16" s="60" t="e">
        <f>IF($E16="m",VLOOKUP($J16,Daten!$D$3:$E$123,2),VLOOKUP($J16,Daten!$F$3:$G$123,2))</f>
        <v>#N/A</v>
      </c>
      <c r="C16" s="37"/>
      <c r="D16" s="38"/>
      <c r="E16" s="39"/>
      <c r="F16" s="40"/>
      <c r="G16" s="22" t="e">
        <f>VLOOKUP($F16,Daten!$A$2:$B$46,2)</f>
        <v>#N/A</v>
      </c>
      <c r="H16" s="47"/>
      <c r="I16" s="39"/>
      <c r="J16" s="39"/>
      <c r="K16" s="39"/>
      <c r="L16" s="39"/>
      <c r="M16" s="40"/>
      <c r="N16" s="67"/>
      <c r="O16" s="48"/>
    </row>
    <row r="17" spans="1:15" ht="15">
      <c r="A17" s="62" t="str">
        <f t="shared" si="0"/>
        <v>2.60.</v>
      </c>
      <c r="B17" s="60" t="e">
        <f>IF($E17="m",VLOOKUP($J17,Daten!$D$3:$E$123,2),VLOOKUP($J17,Daten!$F$3:$G$123,2))</f>
        <v>#N/A</v>
      </c>
      <c r="C17" s="37"/>
      <c r="D17" s="38"/>
      <c r="E17" s="39"/>
      <c r="F17" s="40"/>
      <c r="G17" s="22" t="e">
        <f>VLOOKUP($F17,Daten!$A$2:$B$46,2)</f>
        <v>#N/A</v>
      </c>
      <c r="H17" s="47"/>
      <c r="I17" s="39"/>
      <c r="J17" s="39"/>
      <c r="K17" s="39"/>
      <c r="L17" s="39"/>
      <c r="M17" s="40"/>
      <c r="N17" s="67"/>
      <c r="O17" s="48"/>
    </row>
    <row r="18" spans="1:15" ht="15">
      <c r="A18" s="62" t="str">
        <f t="shared" si="0"/>
        <v>2.60.</v>
      </c>
      <c r="B18" s="60" t="e">
        <f>IF($E18="m",VLOOKUP($J18,Daten!$D$3:$E$123,2),VLOOKUP($J18,Daten!$F$3:$G$123,2))</f>
        <v>#N/A</v>
      </c>
      <c r="C18" s="37"/>
      <c r="D18" s="38"/>
      <c r="E18" s="39"/>
      <c r="F18" s="40"/>
      <c r="G18" s="22" t="e">
        <f>VLOOKUP($F18,Daten!$A$2:$B$46,2)</f>
        <v>#N/A</v>
      </c>
      <c r="H18" s="47"/>
      <c r="I18" s="39"/>
      <c r="J18" s="39"/>
      <c r="K18" s="39"/>
      <c r="L18" s="39"/>
      <c r="M18" s="40"/>
      <c r="N18" s="67"/>
      <c r="O18" s="48"/>
    </row>
    <row r="19" spans="1:15" ht="15">
      <c r="A19" s="62" t="str">
        <f t="shared" si="0"/>
        <v>2.60.</v>
      </c>
      <c r="B19" s="60" t="e">
        <f>IF($E19="m",VLOOKUP($J19,Daten!$D$3:$E$123,2),VLOOKUP($J19,Daten!$F$3:$G$123,2))</f>
        <v>#N/A</v>
      </c>
      <c r="C19" s="37"/>
      <c r="D19" s="38"/>
      <c r="E19" s="39"/>
      <c r="F19" s="40"/>
      <c r="G19" s="22" t="e">
        <f>VLOOKUP($F19,Daten!$A$2:$B$46,2)</f>
        <v>#N/A</v>
      </c>
      <c r="H19" s="47"/>
      <c r="I19" s="39"/>
      <c r="J19" s="39"/>
      <c r="K19" s="39"/>
      <c r="L19" s="39"/>
      <c r="M19" s="40"/>
      <c r="N19" s="67"/>
      <c r="O19" s="48"/>
    </row>
    <row r="20" spans="1:15" ht="15">
      <c r="A20" s="62" t="str">
        <f t="shared" si="0"/>
        <v>2.60.</v>
      </c>
      <c r="B20" s="60" t="e">
        <f>IF($E20="m",VLOOKUP($J20,Daten!$D$3:$E$123,2),VLOOKUP($J20,Daten!$F$3:$G$123,2))</f>
        <v>#N/A</v>
      </c>
      <c r="C20" s="37"/>
      <c r="D20" s="38"/>
      <c r="E20" s="39"/>
      <c r="F20" s="40"/>
      <c r="G20" s="22" t="e">
        <f>VLOOKUP($F20,Daten!$A$2:$B$46,2)</f>
        <v>#N/A</v>
      </c>
      <c r="H20" s="47"/>
      <c r="I20" s="39"/>
      <c r="J20" s="39"/>
      <c r="K20" s="39"/>
      <c r="L20" s="39"/>
      <c r="M20" s="40"/>
      <c r="N20" s="67"/>
      <c r="O20" s="48"/>
    </row>
    <row r="21" spans="1:15" ht="15">
      <c r="A21" s="62" t="str">
        <f t="shared" si="0"/>
        <v>2.60.</v>
      </c>
      <c r="B21" s="60" t="e">
        <f>IF($E21="m",VLOOKUP($J21,Daten!$D$3:$E$123,2),VLOOKUP($J21,Daten!$F$3:$G$123,2))</f>
        <v>#N/A</v>
      </c>
      <c r="C21" s="37"/>
      <c r="D21" s="38"/>
      <c r="E21" s="39"/>
      <c r="F21" s="40"/>
      <c r="G21" s="22" t="e">
        <f>VLOOKUP($F21,Daten!$A$2:$B$46,2)</f>
        <v>#N/A</v>
      </c>
      <c r="H21" s="47"/>
      <c r="I21" s="39"/>
      <c r="J21" s="39"/>
      <c r="K21" s="39"/>
      <c r="L21" s="39"/>
      <c r="M21" s="40"/>
      <c r="N21" s="67"/>
      <c r="O21" s="48"/>
    </row>
    <row r="22" spans="1:15" ht="15">
      <c r="A22" s="62" t="str">
        <f t="shared" si="0"/>
        <v>2.60.</v>
      </c>
      <c r="B22" s="60" t="e">
        <f>IF($E22="m",VLOOKUP($J22,Daten!$D$3:$E$123,2),VLOOKUP($J22,Daten!$F$3:$G$123,2))</f>
        <v>#N/A</v>
      </c>
      <c r="C22" s="37"/>
      <c r="D22" s="38"/>
      <c r="E22" s="39"/>
      <c r="F22" s="40"/>
      <c r="G22" s="22" t="e">
        <f>VLOOKUP($F22,Daten!$A$2:$B$46,2)</f>
        <v>#N/A</v>
      </c>
      <c r="H22" s="47"/>
      <c r="I22" s="39"/>
      <c r="J22" s="39"/>
      <c r="K22" s="39"/>
      <c r="L22" s="39"/>
      <c r="M22" s="40"/>
      <c r="N22" s="67"/>
      <c r="O22" s="48"/>
    </row>
    <row r="23" spans="1:15" ht="15">
      <c r="A23" s="62" t="str">
        <f t="shared" si="0"/>
        <v>2.60.</v>
      </c>
      <c r="B23" s="60" t="e">
        <f>IF($E23="m",VLOOKUP($J23,Daten!$D$3:$E$123,2),VLOOKUP($J23,Daten!$F$3:$G$123,2))</f>
        <v>#N/A</v>
      </c>
      <c r="C23" s="37"/>
      <c r="D23" s="38"/>
      <c r="E23" s="39"/>
      <c r="F23" s="40"/>
      <c r="G23" s="22" t="e">
        <f>VLOOKUP($F23,Daten!$A$2:$B$46,2)</f>
        <v>#N/A</v>
      </c>
      <c r="H23" s="47"/>
      <c r="I23" s="39"/>
      <c r="J23" s="39"/>
      <c r="K23" s="39"/>
      <c r="L23" s="39"/>
      <c r="M23" s="40"/>
      <c r="N23" s="67"/>
      <c r="O23" s="48"/>
    </row>
    <row r="24" spans="1:15" ht="15">
      <c r="A24" s="62" t="str">
        <f t="shared" si="0"/>
        <v>2.60.</v>
      </c>
      <c r="B24" s="60" t="e">
        <f>IF($E24="m",VLOOKUP($J24,Daten!$D$3:$E$123,2),VLOOKUP($J24,Daten!$F$3:$G$123,2))</f>
        <v>#N/A</v>
      </c>
      <c r="C24" s="37"/>
      <c r="D24" s="38"/>
      <c r="E24" s="39"/>
      <c r="F24" s="40"/>
      <c r="G24" s="22" t="e">
        <f>VLOOKUP($F24,Daten!$A$2:$B$46,2)</f>
        <v>#N/A</v>
      </c>
      <c r="H24" s="47"/>
      <c r="I24" s="39"/>
      <c r="J24" s="39"/>
      <c r="K24" s="39"/>
      <c r="L24" s="39"/>
      <c r="M24" s="40"/>
      <c r="N24" s="67"/>
      <c r="O24" s="48"/>
    </row>
    <row r="25" spans="1:15" ht="15">
      <c r="A25" s="62" t="str">
        <f t="shared" si="0"/>
        <v>2.60.</v>
      </c>
      <c r="B25" s="60" t="e">
        <f>IF($E25="m",VLOOKUP($J25,Daten!$D$3:$E$123,2),VLOOKUP($J25,Daten!$F$3:$G$123,2))</f>
        <v>#N/A</v>
      </c>
      <c r="C25" s="37"/>
      <c r="D25" s="38"/>
      <c r="E25" s="39"/>
      <c r="F25" s="40"/>
      <c r="G25" s="22" t="e">
        <f>VLOOKUP($F25,Daten!$A$2:$B$46,2)</f>
        <v>#N/A</v>
      </c>
      <c r="H25" s="47"/>
      <c r="I25" s="39"/>
      <c r="J25" s="39"/>
      <c r="K25" s="39"/>
      <c r="L25" s="39"/>
      <c r="M25" s="40"/>
      <c r="N25" s="67"/>
      <c r="O25" s="48"/>
    </row>
    <row r="26" spans="1:15" ht="15">
      <c r="A26" s="62" t="str">
        <f t="shared" si="0"/>
        <v>2.60.</v>
      </c>
      <c r="B26" s="60" t="e">
        <f>IF($E26="m",VLOOKUP($J26,Daten!$D$3:$E$123,2),VLOOKUP($J26,Daten!$F$3:$G$123,2))</f>
        <v>#N/A</v>
      </c>
      <c r="C26" s="37"/>
      <c r="D26" s="38"/>
      <c r="E26" s="39"/>
      <c r="F26" s="40"/>
      <c r="G26" s="22" t="e">
        <f>VLOOKUP($F26,Daten!$A$2:$B$46,2)</f>
        <v>#N/A</v>
      </c>
      <c r="H26" s="47"/>
      <c r="I26" s="39"/>
      <c r="J26" s="39"/>
      <c r="K26" s="39"/>
      <c r="L26" s="39"/>
      <c r="M26" s="40"/>
      <c r="N26" s="67"/>
      <c r="O26" s="48"/>
    </row>
    <row r="27" spans="1:15" ht="15">
      <c r="A27" s="62" t="str">
        <f t="shared" si="0"/>
        <v>2.60.</v>
      </c>
      <c r="B27" s="60" t="e">
        <f>IF($E27="m",VLOOKUP($J27,Daten!$D$3:$E$123,2),VLOOKUP($J27,Daten!$F$3:$G$123,2))</f>
        <v>#N/A</v>
      </c>
      <c r="C27" s="37"/>
      <c r="D27" s="38"/>
      <c r="E27" s="39"/>
      <c r="F27" s="40"/>
      <c r="G27" s="22" t="e">
        <f>VLOOKUP($F27,Daten!$A$2:$B$46,2)</f>
        <v>#N/A</v>
      </c>
      <c r="H27" s="47"/>
      <c r="I27" s="39"/>
      <c r="J27" s="39"/>
      <c r="K27" s="39"/>
      <c r="L27" s="39"/>
      <c r="M27" s="40"/>
      <c r="N27" s="67"/>
      <c r="O27" s="48"/>
    </row>
    <row r="28" spans="1:15" ht="15">
      <c r="A28" s="62" t="str">
        <f t="shared" si="0"/>
        <v>2.60.</v>
      </c>
      <c r="B28" s="60" t="e">
        <f>IF($E28="m",VLOOKUP($J28,Daten!$D$3:$E$123,2),VLOOKUP($J28,Daten!$F$3:$G$123,2))</f>
        <v>#N/A</v>
      </c>
      <c r="C28" s="37"/>
      <c r="D28" s="38"/>
      <c r="E28" s="39"/>
      <c r="F28" s="40"/>
      <c r="G28" s="22" t="e">
        <f>VLOOKUP($F28,Daten!$A$2:$B$46,2)</f>
        <v>#N/A</v>
      </c>
      <c r="H28" s="47"/>
      <c r="I28" s="39"/>
      <c r="J28" s="39"/>
      <c r="K28" s="39"/>
      <c r="L28" s="39"/>
      <c r="M28" s="40"/>
      <c r="N28" s="67"/>
      <c r="O28" s="48"/>
    </row>
    <row r="29" spans="1:15" ht="15">
      <c r="A29" s="62" t="str">
        <f t="shared" si="0"/>
        <v>2.60.</v>
      </c>
      <c r="B29" s="60" t="e">
        <f>IF($E29="m",VLOOKUP($J29,Daten!$D$3:$E$123,2),VLOOKUP($J29,Daten!$F$3:$G$123,2))</f>
        <v>#N/A</v>
      </c>
      <c r="C29" s="37"/>
      <c r="D29" s="38"/>
      <c r="E29" s="39"/>
      <c r="F29" s="40"/>
      <c r="G29" s="22" t="e">
        <f>VLOOKUP($F29,Daten!$A$2:$B$46,2)</f>
        <v>#N/A</v>
      </c>
      <c r="H29" s="47"/>
      <c r="I29" s="39"/>
      <c r="J29" s="39"/>
      <c r="K29" s="39"/>
      <c r="L29" s="39"/>
      <c r="M29" s="40"/>
      <c r="N29" s="67"/>
      <c r="O29" s="48"/>
    </row>
    <row r="30" spans="1:15" ht="15">
      <c r="A30" s="62" t="str">
        <f t="shared" si="0"/>
        <v>2.60.</v>
      </c>
      <c r="B30" s="60" t="e">
        <f>IF($E30="m",VLOOKUP($J30,Daten!$D$3:$E$123,2),VLOOKUP($J30,Daten!$F$3:$G$123,2))</f>
        <v>#N/A</v>
      </c>
      <c r="C30" s="37"/>
      <c r="D30" s="38"/>
      <c r="E30" s="39"/>
      <c r="F30" s="40"/>
      <c r="G30" s="22" t="e">
        <f>VLOOKUP($F30,Daten!$A$2:$B$46,2)</f>
        <v>#N/A</v>
      </c>
      <c r="H30" s="47"/>
      <c r="I30" s="39"/>
      <c r="J30" s="39"/>
      <c r="K30" s="39"/>
      <c r="L30" s="39"/>
      <c r="M30" s="40"/>
      <c r="N30" s="67"/>
      <c r="O30" s="48"/>
    </row>
    <row r="31" spans="1:15" ht="15">
      <c r="A31" s="62" t="str">
        <f t="shared" si="0"/>
        <v>2.60.</v>
      </c>
      <c r="B31" s="60" t="e">
        <f>IF($E31="m",VLOOKUP($J31,Daten!$D$3:$E$123,2),VLOOKUP($J31,Daten!$F$3:$G$123,2))</f>
        <v>#N/A</v>
      </c>
      <c r="C31" s="37"/>
      <c r="D31" s="38"/>
      <c r="E31" s="39"/>
      <c r="F31" s="40"/>
      <c r="G31" s="22" t="e">
        <f>VLOOKUP($F31,Daten!$A$2:$B$46,2)</f>
        <v>#N/A</v>
      </c>
      <c r="H31" s="47"/>
      <c r="I31" s="39"/>
      <c r="J31" s="39"/>
      <c r="K31" s="39"/>
      <c r="L31" s="39"/>
      <c r="M31" s="40"/>
      <c r="N31" s="67"/>
      <c r="O31" s="48"/>
    </row>
    <row r="32" spans="1:15" ht="15">
      <c r="A32" s="62" t="str">
        <f t="shared" si="0"/>
        <v>2.60.</v>
      </c>
      <c r="B32" s="60" t="e">
        <f>IF($E32="m",VLOOKUP($J32,Daten!$D$3:$E$123,2),VLOOKUP($J32,Daten!$F$3:$G$123,2))</f>
        <v>#N/A</v>
      </c>
      <c r="C32" s="37"/>
      <c r="D32" s="38"/>
      <c r="E32" s="39"/>
      <c r="F32" s="40"/>
      <c r="G32" s="22" t="e">
        <f>VLOOKUP($F32,Daten!$A$2:$B$46,2)</f>
        <v>#N/A</v>
      </c>
      <c r="H32" s="47"/>
      <c r="I32" s="39"/>
      <c r="J32" s="39"/>
      <c r="K32" s="39"/>
      <c r="L32" s="39"/>
      <c r="M32" s="40"/>
      <c r="N32" s="67"/>
      <c r="O32" s="48"/>
    </row>
    <row r="33" spans="1:15" ht="15">
      <c r="A33" s="62" t="str">
        <f t="shared" si="0"/>
        <v>2.60.</v>
      </c>
      <c r="B33" s="60" t="e">
        <f>IF($E33="m",VLOOKUP($J33,Daten!$D$3:$E$123,2),VLOOKUP($J33,Daten!$F$3:$G$123,2))</f>
        <v>#N/A</v>
      </c>
      <c r="C33" s="37"/>
      <c r="D33" s="38"/>
      <c r="E33" s="39"/>
      <c r="F33" s="40"/>
      <c r="G33" s="22" t="e">
        <f>VLOOKUP($F33,Daten!$A$2:$B$46,2)</f>
        <v>#N/A</v>
      </c>
      <c r="H33" s="47"/>
      <c r="I33" s="39"/>
      <c r="J33" s="39"/>
      <c r="K33" s="39"/>
      <c r="L33" s="39"/>
      <c r="M33" s="40"/>
      <c r="N33" s="67"/>
      <c r="O33" s="48"/>
    </row>
    <row r="34" spans="1:15" ht="15">
      <c r="A34" s="62" t="str">
        <f t="shared" si="0"/>
        <v>2.60.</v>
      </c>
      <c r="B34" s="60" t="e">
        <f>IF($E34="m",VLOOKUP($J34,Daten!$D$3:$E$123,2),VLOOKUP($J34,Daten!$F$3:$G$123,2))</f>
        <v>#N/A</v>
      </c>
      <c r="C34" s="37"/>
      <c r="D34" s="38"/>
      <c r="E34" s="39"/>
      <c r="F34" s="40"/>
      <c r="G34" s="22" t="e">
        <f>VLOOKUP($F34,Daten!$A$2:$B$46,2)</f>
        <v>#N/A</v>
      </c>
      <c r="H34" s="47"/>
      <c r="I34" s="39"/>
      <c r="J34" s="39"/>
      <c r="K34" s="39"/>
      <c r="L34" s="39"/>
      <c r="M34" s="40"/>
      <c r="N34" s="67"/>
      <c r="O34" s="48"/>
    </row>
    <row r="35" spans="1:15" ht="15">
      <c r="A35" s="62" t="str">
        <f t="shared" si="0"/>
        <v>2.60.</v>
      </c>
      <c r="B35" s="60" t="e">
        <f>IF($E35="m",VLOOKUP($J35,Daten!$D$3:$E$123,2),VLOOKUP($J35,Daten!$F$3:$G$123,2))</f>
        <v>#N/A</v>
      </c>
      <c r="C35" s="37"/>
      <c r="D35" s="38"/>
      <c r="E35" s="39"/>
      <c r="F35" s="40"/>
      <c r="G35" s="22" t="e">
        <f>VLOOKUP($F35,Daten!$A$2:$B$46,2)</f>
        <v>#N/A</v>
      </c>
      <c r="H35" s="47"/>
      <c r="I35" s="39"/>
      <c r="J35" s="39"/>
      <c r="K35" s="39"/>
      <c r="L35" s="39"/>
      <c r="M35" s="40"/>
      <c r="N35" s="67"/>
      <c r="O35" s="48"/>
    </row>
    <row r="36" spans="1:15" ht="15">
      <c r="A36" s="62" t="str">
        <f t="shared" si="0"/>
        <v>2.60.</v>
      </c>
      <c r="B36" s="60" t="e">
        <f>IF($E36="m",VLOOKUP($J36,Daten!$D$3:$E$123,2),VLOOKUP($J36,Daten!$F$3:$G$123,2))</f>
        <v>#N/A</v>
      </c>
      <c r="C36" s="37"/>
      <c r="D36" s="38"/>
      <c r="E36" s="39"/>
      <c r="F36" s="40"/>
      <c r="G36" s="22" t="e">
        <f>VLOOKUP($F36,Daten!$A$2:$B$46,2)</f>
        <v>#N/A</v>
      </c>
      <c r="H36" s="47"/>
      <c r="I36" s="39"/>
      <c r="J36" s="39"/>
      <c r="K36" s="39"/>
      <c r="L36" s="39"/>
      <c r="M36" s="40"/>
      <c r="N36" s="67"/>
      <c r="O36" s="48"/>
    </row>
    <row r="37" spans="1:15" ht="15">
      <c r="A37" s="62" t="str">
        <f t="shared" si="0"/>
        <v>2.60.</v>
      </c>
      <c r="B37" s="60" t="e">
        <f>IF($E37="m",VLOOKUP($J37,Daten!$D$3:$E$123,2),VLOOKUP($J37,Daten!$F$3:$G$123,2))</f>
        <v>#N/A</v>
      </c>
      <c r="C37" s="37"/>
      <c r="D37" s="38"/>
      <c r="E37" s="39"/>
      <c r="F37" s="40"/>
      <c r="G37" s="22" t="e">
        <f>VLOOKUP($F37,Daten!$A$2:$B$46,2)</f>
        <v>#N/A</v>
      </c>
      <c r="H37" s="47"/>
      <c r="I37" s="39"/>
      <c r="J37" s="39"/>
      <c r="K37" s="39"/>
      <c r="L37" s="39"/>
      <c r="M37" s="40"/>
      <c r="N37" s="67"/>
      <c r="O37" s="48"/>
    </row>
    <row r="38" spans="1:15" ht="15">
      <c r="A38" s="62" t="str">
        <f t="shared" si="0"/>
        <v>2.60.</v>
      </c>
      <c r="B38" s="60" t="e">
        <f>IF($E38="m",VLOOKUP($J38,Daten!$D$3:$E$123,2),VLOOKUP($J38,Daten!$F$3:$G$123,2))</f>
        <v>#N/A</v>
      </c>
      <c r="C38" s="37"/>
      <c r="D38" s="38"/>
      <c r="E38" s="39"/>
      <c r="F38" s="40"/>
      <c r="G38" s="22" t="e">
        <f>VLOOKUP($F38,Daten!$A$2:$B$46,2)</f>
        <v>#N/A</v>
      </c>
      <c r="H38" s="47"/>
      <c r="I38" s="39"/>
      <c r="J38" s="39"/>
      <c r="K38" s="39"/>
      <c r="L38" s="39"/>
      <c r="M38" s="40"/>
      <c r="N38" s="67"/>
      <c r="O38" s="48"/>
    </row>
    <row r="39" spans="1:15" ht="15">
      <c r="A39" s="62" t="str">
        <f t="shared" si="0"/>
        <v>2.60.</v>
      </c>
      <c r="B39" s="60" t="e">
        <f>IF($E39="m",VLOOKUP($J39,Daten!$D$3:$E$123,2),VLOOKUP($J39,Daten!$F$3:$G$123,2))</f>
        <v>#N/A</v>
      </c>
      <c r="C39" s="37"/>
      <c r="D39" s="38"/>
      <c r="E39" s="39"/>
      <c r="F39" s="40"/>
      <c r="G39" s="22" t="e">
        <f>VLOOKUP($F39,Daten!$A$2:$B$46,2)</f>
        <v>#N/A</v>
      </c>
      <c r="H39" s="47"/>
      <c r="I39" s="39"/>
      <c r="J39" s="39"/>
      <c r="K39" s="39"/>
      <c r="L39" s="39"/>
      <c r="M39" s="40"/>
      <c r="N39" s="67"/>
      <c r="O39" s="48"/>
    </row>
    <row r="40" spans="1:15" ht="15">
      <c r="A40" s="62" t="str">
        <f t="shared" si="0"/>
        <v>2.60.</v>
      </c>
      <c r="B40" s="60" t="e">
        <f>IF($E40="m",VLOOKUP($J40,Daten!$D$3:$E$123,2),VLOOKUP($J40,Daten!$F$3:$G$123,2))</f>
        <v>#N/A</v>
      </c>
      <c r="C40" s="37"/>
      <c r="D40" s="38"/>
      <c r="E40" s="39"/>
      <c r="F40" s="40"/>
      <c r="G40" s="22" t="e">
        <f>VLOOKUP($F40,Daten!$A$2:$B$46,2)</f>
        <v>#N/A</v>
      </c>
      <c r="H40" s="47"/>
      <c r="I40" s="39"/>
      <c r="J40" s="39"/>
      <c r="K40" s="39"/>
      <c r="L40" s="39"/>
      <c r="M40" s="40"/>
      <c r="N40" s="67"/>
      <c r="O40" s="48"/>
    </row>
    <row r="41" spans="1:15" ht="15">
      <c r="A41" s="62" t="str">
        <f t="shared" si="0"/>
        <v>2.60.</v>
      </c>
      <c r="B41" s="60" t="e">
        <f>IF($E41="m",VLOOKUP($J41,Daten!$D$3:$E$123,2),VLOOKUP($J41,Daten!$F$3:$G$123,2))</f>
        <v>#N/A</v>
      </c>
      <c r="C41" s="37"/>
      <c r="D41" s="38"/>
      <c r="E41" s="39"/>
      <c r="F41" s="40"/>
      <c r="G41" s="22" t="e">
        <f>VLOOKUP($F41,Daten!$A$2:$B$46,2)</f>
        <v>#N/A</v>
      </c>
      <c r="H41" s="47"/>
      <c r="I41" s="39"/>
      <c r="J41" s="39"/>
      <c r="K41" s="39"/>
      <c r="L41" s="39"/>
      <c r="M41" s="40"/>
      <c r="N41" s="67"/>
      <c r="O41" s="48"/>
    </row>
    <row r="42" spans="1:15" ht="15">
      <c r="A42" s="62" t="str">
        <f t="shared" si="0"/>
        <v>2.60.</v>
      </c>
      <c r="B42" s="60" t="e">
        <f>IF($E42="m",VLOOKUP($J42,Daten!$D$3:$E$123,2),VLOOKUP($J42,Daten!$F$3:$G$123,2))</f>
        <v>#N/A</v>
      </c>
      <c r="C42" s="37"/>
      <c r="D42" s="38"/>
      <c r="E42" s="39"/>
      <c r="F42" s="40"/>
      <c r="G42" s="22" t="e">
        <f>VLOOKUP($F42,Daten!$A$2:$B$46,2)</f>
        <v>#N/A</v>
      </c>
      <c r="H42" s="47"/>
      <c r="I42" s="39"/>
      <c r="J42" s="39"/>
      <c r="K42" s="39"/>
      <c r="L42" s="39"/>
      <c r="M42" s="40"/>
      <c r="N42" s="67"/>
      <c r="O42" s="48"/>
    </row>
    <row r="43" spans="1:15" ht="15">
      <c r="A43" s="62" t="str">
        <f t="shared" si="0"/>
        <v>2.60.</v>
      </c>
      <c r="B43" s="60" t="e">
        <f>IF($E43="m",VLOOKUP($J43,Daten!$D$3:$E$123,2),VLOOKUP($J43,Daten!$F$3:$G$123,2))</f>
        <v>#N/A</v>
      </c>
      <c r="C43" s="37"/>
      <c r="D43" s="38"/>
      <c r="E43" s="39"/>
      <c r="F43" s="40"/>
      <c r="G43" s="22" t="e">
        <f>VLOOKUP($F43,Daten!$A$2:$B$46,2)</f>
        <v>#N/A</v>
      </c>
      <c r="H43" s="47"/>
      <c r="I43" s="39"/>
      <c r="J43" s="39"/>
      <c r="K43" s="39"/>
      <c r="L43" s="39"/>
      <c r="M43" s="40"/>
      <c r="N43" s="67"/>
      <c r="O43" s="48"/>
    </row>
    <row r="44" spans="1:15" ht="15">
      <c r="A44" s="62" t="str">
        <f t="shared" si="0"/>
        <v>2.60.</v>
      </c>
      <c r="B44" s="60" t="e">
        <f>IF($E44="m",VLOOKUP($J44,Daten!$D$3:$E$123,2),VLOOKUP($J44,Daten!$F$3:$G$123,2))</f>
        <v>#N/A</v>
      </c>
      <c r="C44" s="37"/>
      <c r="D44" s="38"/>
      <c r="E44" s="39"/>
      <c r="F44" s="40"/>
      <c r="G44" s="22" t="e">
        <f>VLOOKUP($F44,Daten!$A$2:$B$46,2)</f>
        <v>#N/A</v>
      </c>
      <c r="H44" s="47"/>
      <c r="I44" s="39"/>
      <c r="J44" s="39"/>
      <c r="K44" s="39"/>
      <c r="L44" s="39"/>
      <c r="M44" s="40"/>
      <c r="N44" s="67"/>
      <c r="O44" s="48"/>
    </row>
    <row r="45" spans="1:15" ht="15">
      <c r="A45" s="62" t="str">
        <f t="shared" si="0"/>
        <v>2.60.</v>
      </c>
      <c r="B45" s="60" t="e">
        <f>IF($E45="m",VLOOKUP($J45,Daten!$D$3:$E$123,2),VLOOKUP($J45,Daten!$F$3:$G$123,2))</f>
        <v>#N/A</v>
      </c>
      <c r="C45" s="37"/>
      <c r="D45" s="38"/>
      <c r="E45" s="39"/>
      <c r="F45" s="40"/>
      <c r="G45" s="22" t="e">
        <f>VLOOKUP($F45,Daten!$A$2:$B$46,2)</f>
        <v>#N/A</v>
      </c>
      <c r="H45" s="47"/>
      <c r="I45" s="39"/>
      <c r="J45" s="39"/>
      <c r="K45" s="39"/>
      <c r="L45" s="39"/>
      <c r="M45" s="40"/>
      <c r="N45" s="67"/>
      <c r="O45" s="48"/>
    </row>
    <row r="46" spans="1:15" ht="15">
      <c r="A46" s="62" t="str">
        <f t="shared" si="0"/>
        <v>2.60.</v>
      </c>
      <c r="B46" s="60" t="e">
        <f>IF($E46="m",VLOOKUP($J46,Daten!$D$3:$E$123,2),VLOOKUP($J46,Daten!$F$3:$G$123,2))</f>
        <v>#N/A</v>
      </c>
      <c r="C46" s="37"/>
      <c r="D46" s="38"/>
      <c r="E46" s="39"/>
      <c r="F46" s="40"/>
      <c r="G46" s="22" t="e">
        <f>VLOOKUP($F46,Daten!$A$2:$B$46,2)</f>
        <v>#N/A</v>
      </c>
      <c r="H46" s="47"/>
      <c r="I46" s="39"/>
      <c r="J46" s="39"/>
      <c r="K46" s="39"/>
      <c r="L46" s="39"/>
      <c r="M46" s="40"/>
      <c r="N46" s="67"/>
      <c r="O46" s="48"/>
    </row>
    <row r="47" spans="1:15" ht="15">
      <c r="A47" s="62" t="str">
        <f t="shared" si="0"/>
        <v>2.60.</v>
      </c>
      <c r="B47" s="60" t="e">
        <f>IF($E47="m",VLOOKUP($J47,Daten!$D$3:$E$123,2),VLOOKUP($J47,Daten!$F$3:$G$123,2))</f>
        <v>#N/A</v>
      </c>
      <c r="C47" s="37"/>
      <c r="D47" s="38"/>
      <c r="E47" s="39"/>
      <c r="F47" s="40"/>
      <c r="G47" s="22" t="e">
        <f>VLOOKUP($F47,Daten!$A$2:$B$46,2)</f>
        <v>#N/A</v>
      </c>
      <c r="H47" s="47"/>
      <c r="I47" s="39"/>
      <c r="J47" s="39"/>
      <c r="K47" s="39"/>
      <c r="L47" s="39"/>
      <c r="M47" s="40"/>
      <c r="N47" s="67"/>
      <c r="O47" s="48"/>
    </row>
    <row r="48" spans="1:15" ht="15">
      <c r="A48" s="62" t="str">
        <f t="shared" si="0"/>
        <v>2.60.</v>
      </c>
      <c r="B48" s="60" t="e">
        <f>IF($E48="m",VLOOKUP($J48,Daten!$D$3:$E$123,2),VLOOKUP($J48,Daten!$F$3:$G$123,2))</f>
        <v>#N/A</v>
      </c>
      <c r="C48" s="37"/>
      <c r="D48" s="38"/>
      <c r="E48" s="39"/>
      <c r="F48" s="40"/>
      <c r="G48" s="22" t="e">
        <f>VLOOKUP($F48,Daten!$A$2:$B$46,2)</f>
        <v>#N/A</v>
      </c>
      <c r="H48" s="47"/>
      <c r="I48" s="39"/>
      <c r="J48" s="39"/>
      <c r="K48" s="39"/>
      <c r="L48" s="39"/>
      <c r="M48" s="40"/>
      <c r="N48" s="67"/>
      <c r="O48" s="48"/>
    </row>
    <row r="49" spans="1:15" ht="15">
      <c r="A49" s="62" t="str">
        <f t="shared" si="0"/>
        <v>2.60.</v>
      </c>
      <c r="B49" s="60" t="e">
        <f>IF($E49="m",VLOOKUP($J49,Daten!$D$3:$E$123,2),VLOOKUP($J49,Daten!$F$3:$G$123,2))</f>
        <v>#N/A</v>
      </c>
      <c r="C49" s="37"/>
      <c r="D49" s="38"/>
      <c r="E49" s="39"/>
      <c r="F49" s="40"/>
      <c r="G49" s="22" t="e">
        <f>VLOOKUP($F49,Daten!$A$2:$B$46,2)</f>
        <v>#N/A</v>
      </c>
      <c r="H49" s="47"/>
      <c r="I49" s="39"/>
      <c r="J49" s="39"/>
      <c r="K49" s="39"/>
      <c r="L49" s="39"/>
      <c r="M49" s="40"/>
      <c r="N49" s="67"/>
      <c r="O49" s="48"/>
    </row>
    <row r="50" spans="1:15" ht="15">
      <c r="A50" s="62" t="str">
        <f t="shared" si="0"/>
        <v>2.60.</v>
      </c>
      <c r="B50" s="60" t="e">
        <f>IF($E50="m",VLOOKUP($J50,Daten!$D$3:$E$123,2),VLOOKUP($J50,Daten!$F$3:$G$123,2))</f>
        <v>#N/A</v>
      </c>
      <c r="C50" s="37"/>
      <c r="D50" s="38"/>
      <c r="E50" s="39"/>
      <c r="F50" s="40"/>
      <c r="G50" s="22" t="e">
        <f>VLOOKUP($F50,Daten!$A$2:$B$46,2)</f>
        <v>#N/A</v>
      </c>
      <c r="H50" s="47"/>
      <c r="I50" s="39"/>
      <c r="J50" s="39"/>
      <c r="K50" s="39"/>
      <c r="L50" s="39"/>
      <c r="M50" s="40"/>
      <c r="N50" s="67"/>
      <c r="O50" s="48"/>
    </row>
    <row r="51" spans="1:15" ht="15">
      <c r="A51" s="62" t="str">
        <f t="shared" si="0"/>
        <v>2.60.</v>
      </c>
      <c r="B51" s="60" t="e">
        <f>IF($E51="m",VLOOKUP($J51,Daten!$D$3:$E$123,2),VLOOKUP($J51,Daten!$F$3:$G$123,2))</f>
        <v>#N/A</v>
      </c>
      <c r="C51" s="37"/>
      <c r="D51" s="38"/>
      <c r="E51" s="39"/>
      <c r="F51" s="40"/>
      <c r="G51" s="22" t="e">
        <f>VLOOKUP($F51,Daten!$A$2:$B$46,2)</f>
        <v>#N/A</v>
      </c>
      <c r="H51" s="47"/>
      <c r="I51" s="39"/>
      <c r="J51" s="39"/>
      <c r="K51" s="39"/>
      <c r="L51" s="39"/>
      <c r="M51" s="40"/>
      <c r="N51" s="67"/>
      <c r="O51" s="48"/>
    </row>
    <row r="52" spans="1:15" ht="15">
      <c r="A52" s="62" t="str">
        <f t="shared" si="0"/>
        <v>2.60.</v>
      </c>
      <c r="B52" s="60" t="e">
        <f>IF($E52="m",VLOOKUP($J52,Daten!$D$3:$E$123,2),VLOOKUP($J52,Daten!$F$3:$G$123,2))</f>
        <v>#N/A</v>
      </c>
      <c r="C52" s="37"/>
      <c r="D52" s="38"/>
      <c r="E52" s="39"/>
      <c r="F52" s="40"/>
      <c r="G52" s="22" t="e">
        <f>VLOOKUP($F52,Daten!$A$2:$B$46,2)</f>
        <v>#N/A</v>
      </c>
      <c r="H52" s="47"/>
      <c r="I52" s="39"/>
      <c r="J52" s="39"/>
      <c r="K52" s="39"/>
      <c r="L52" s="39"/>
      <c r="M52" s="40"/>
      <c r="N52" s="67"/>
      <c r="O52" s="48"/>
    </row>
    <row r="53" spans="1:15" ht="15">
      <c r="A53" s="62" t="str">
        <f t="shared" si="0"/>
        <v>2.60.</v>
      </c>
      <c r="B53" s="60" t="e">
        <f>IF($E53="m",VLOOKUP($J53,Daten!$D$3:$E$123,2),VLOOKUP($J53,Daten!$F$3:$G$123,2))</f>
        <v>#N/A</v>
      </c>
      <c r="C53" s="37"/>
      <c r="D53" s="38"/>
      <c r="E53" s="39"/>
      <c r="F53" s="40"/>
      <c r="G53" s="22" t="e">
        <f>VLOOKUP($F53,Daten!$A$2:$B$46,2)</f>
        <v>#N/A</v>
      </c>
      <c r="H53" s="47"/>
      <c r="I53" s="39"/>
      <c r="J53" s="39"/>
      <c r="K53" s="39"/>
      <c r="L53" s="39"/>
      <c r="M53" s="40"/>
      <c r="N53" s="67"/>
      <c r="O53" s="48"/>
    </row>
    <row r="54" spans="1:15" ht="15">
      <c r="A54" s="62" t="str">
        <f t="shared" si="0"/>
        <v>2.60.</v>
      </c>
      <c r="B54" s="60" t="e">
        <f>IF($E54="m",VLOOKUP($J54,Daten!$D$3:$E$123,2),VLOOKUP($J54,Daten!$F$3:$G$123,2))</f>
        <v>#N/A</v>
      </c>
      <c r="C54" s="37"/>
      <c r="D54" s="38"/>
      <c r="E54" s="39"/>
      <c r="F54" s="40"/>
      <c r="G54" s="22" t="e">
        <f>VLOOKUP($F54,Daten!$A$2:$B$46,2)</f>
        <v>#N/A</v>
      </c>
      <c r="H54" s="47"/>
      <c r="I54" s="39"/>
      <c r="J54" s="39"/>
      <c r="K54" s="39"/>
      <c r="L54" s="39"/>
      <c r="M54" s="40"/>
      <c r="N54" s="67"/>
      <c r="O54" s="48"/>
    </row>
    <row r="55" spans="1:15" ht="15">
      <c r="A55" s="62" t="str">
        <f t="shared" si="0"/>
        <v>2.60.</v>
      </c>
      <c r="B55" s="60" t="e">
        <f>IF($E55="m",VLOOKUP($J55,Daten!$D$3:$E$123,2),VLOOKUP($J55,Daten!$F$3:$G$123,2))</f>
        <v>#N/A</v>
      </c>
      <c r="C55" s="37"/>
      <c r="D55" s="38"/>
      <c r="E55" s="39"/>
      <c r="F55" s="40"/>
      <c r="G55" s="22" t="e">
        <f>VLOOKUP($F55,Daten!$A$2:$B$46,2)</f>
        <v>#N/A</v>
      </c>
      <c r="H55" s="47"/>
      <c r="I55" s="39"/>
      <c r="J55" s="39"/>
      <c r="K55" s="39"/>
      <c r="L55" s="39"/>
      <c r="M55" s="40"/>
      <c r="N55" s="67"/>
      <c r="O55" s="48"/>
    </row>
    <row r="56" spans="1:15" ht="15">
      <c r="A56" s="62" t="str">
        <f t="shared" si="0"/>
        <v>2.60.</v>
      </c>
      <c r="B56" s="60" t="e">
        <f>IF($E56="m",VLOOKUP($J56,Daten!$D$3:$E$123,2),VLOOKUP($J56,Daten!$F$3:$G$123,2))</f>
        <v>#N/A</v>
      </c>
      <c r="C56" s="37"/>
      <c r="D56" s="38"/>
      <c r="E56" s="39"/>
      <c r="F56" s="40"/>
      <c r="G56" s="22" t="e">
        <f>VLOOKUP($F56,Daten!$A$2:$B$46,2)</f>
        <v>#N/A</v>
      </c>
      <c r="H56" s="47"/>
      <c r="I56" s="39"/>
      <c r="J56" s="39"/>
      <c r="K56" s="39"/>
      <c r="L56" s="39"/>
      <c r="M56" s="40"/>
      <c r="N56" s="67"/>
      <c r="O56" s="48"/>
    </row>
    <row r="57" spans="1:15" ht="15">
      <c r="A57" s="62" t="str">
        <f t="shared" si="0"/>
        <v>2.60.</v>
      </c>
      <c r="B57" s="60" t="e">
        <f>IF($E57="m",VLOOKUP($J57,Daten!$D$3:$E$123,2),VLOOKUP($J57,Daten!$F$3:$G$123,2))</f>
        <v>#N/A</v>
      </c>
      <c r="C57" s="37"/>
      <c r="D57" s="38"/>
      <c r="E57" s="39"/>
      <c r="F57" s="40"/>
      <c r="G57" s="22" t="e">
        <f>VLOOKUP($F57,Daten!$A$2:$B$46,2)</f>
        <v>#N/A</v>
      </c>
      <c r="H57" s="47"/>
      <c r="I57" s="39"/>
      <c r="J57" s="39"/>
      <c r="K57" s="39"/>
      <c r="L57" s="39"/>
      <c r="M57" s="40"/>
      <c r="N57" s="67"/>
      <c r="O57" s="48"/>
    </row>
    <row r="58" spans="1:15" ht="15">
      <c r="A58" s="62" t="str">
        <f t="shared" si="0"/>
        <v>2.60.</v>
      </c>
      <c r="B58" s="60" t="e">
        <f>IF($E58="m",VLOOKUP($J58,Daten!$D$3:$E$123,2),VLOOKUP($J58,Daten!$F$3:$G$123,2))</f>
        <v>#N/A</v>
      </c>
      <c r="C58" s="37"/>
      <c r="D58" s="38"/>
      <c r="E58" s="39"/>
      <c r="F58" s="40"/>
      <c r="G58" s="22" t="e">
        <f>VLOOKUP($F58,Daten!$A$2:$B$46,2)</f>
        <v>#N/A</v>
      </c>
      <c r="H58" s="47"/>
      <c r="I58" s="39"/>
      <c r="J58" s="39"/>
      <c r="K58" s="39"/>
      <c r="L58" s="39"/>
      <c r="M58" s="40"/>
      <c r="N58" s="67"/>
      <c r="O58" s="48"/>
    </row>
    <row r="59" spans="1:15" ht="15.75" thickBot="1">
      <c r="A59" s="63" t="str">
        <f t="shared" si="0"/>
        <v>2.60.</v>
      </c>
      <c r="B59" s="60" t="e">
        <f>IF($E59="m",VLOOKUP($J59,Daten!$D$3:$E$123,2),VLOOKUP($J59,Daten!$F$3:$G$123,2))</f>
        <v>#N/A</v>
      </c>
      <c r="C59" s="41"/>
      <c r="D59" s="42"/>
      <c r="E59" s="43"/>
      <c r="F59" s="44"/>
      <c r="G59" s="23" t="e">
        <f>VLOOKUP($F59,Daten!$A$2:$B$46,2)</f>
        <v>#N/A</v>
      </c>
      <c r="H59" s="49"/>
      <c r="I59" s="43"/>
      <c r="J59" s="43"/>
      <c r="K59" s="43"/>
      <c r="L59" s="43"/>
      <c r="M59" s="44"/>
      <c r="N59" s="70"/>
      <c r="O59" s="50"/>
    </row>
    <row r="60" spans="1:15" ht="15">
      <c r="A60" s="7"/>
      <c r="B60" s="7"/>
      <c r="C60" s="8"/>
      <c r="D60" s="8"/>
      <c r="E60" s="7"/>
      <c r="F60" s="7"/>
      <c r="G60" s="7"/>
      <c r="H60" s="7"/>
      <c r="I60" s="7"/>
      <c r="J60" s="7"/>
      <c r="K60" s="7"/>
      <c r="L60" s="7"/>
      <c r="M60" s="7"/>
      <c r="N60" s="68"/>
      <c r="O60" s="7"/>
    </row>
    <row r="61" spans="1:15" ht="15">
      <c r="A61" s="7"/>
      <c r="B61" s="7"/>
      <c r="C61" s="8"/>
      <c r="D61" s="8"/>
      <c r="E61" s="7"/>
      <c r="F61" s="7"/>
      <c r="G61" s="7"/>
      <c r="H61" s="7"/>
      <c r="I61" s="7"/>
      <c r="J61" s="7"/>
      <c r="K61" s="7"/>
      <c r="L61" s="7"/>
      <c r="M61" s="7"/>
      <c r="N61" s="68"/>
      <c r="O61" s="7"/>
    </row>
    <row r="62" spans="1:15" ht="15">
      <c r="A62" s="7"/>
      <c r="B62" s="7"/>
      <c r="C62" s="8"/>
      <c r="D62" s="8"/>
      <c r="E62" s="7"/>
      <c r="F62" s="7"/>
      <c r="G62" s="7"/>
      <c r="H62" s="7"/>
      <c r="I62" s="7"/>
      <c r="J62" s="7"/>
      <c r="K62" s="7"/>
      <c r="L62" s="7"/>
      <c r="M62" s="7"/>
      <c r="N62" s="68"/>
      <c r="O62" s="7"/>
    </row>
    <row r="63" spans="1:15" ht="15">
      <c r="A63" s="7"/>
      <c r="B63" s="7"/>
      <c r="C63" s="8"/>
      <c r="D63" s="8"/>
      <c r="E63" s="7"/>
      <c r="F63" s="7"/>
      <c r="G63" s="7"/>
      <c r="H63" s="7"/>
      <c r="I63" s="7"/>
      <c r="J63" s="7"/>
      <c r="K63" s="7"/>
      <c r="L63" s="7"/>
      <c r="M63" s="7"/>
      <c r="N63" s="68"/>
      <c r="O63" s="7"/>
    </row>
    <row r="64" spans="1:15" ht="15">
      <c r="A64" s="7"/>
      <c r="B64" s="7"/>
      <c r="C64" s="8"/>
      <c r="D64" s="8"/>
      <c r="E64" s="7"/>
      <c r="F64" s="7"/>
      <c r="G64" s="7"/>
      <c r="H64" s="7"/>
      <c r="I64" s="7"/>
      <c r="J64" s="7"/>
      <c r="K64" s="7"/>
      <c r="L64" s="7"/>
      <c r="M64" s="7"/>
      <c r="N64" s="68"/>
      <c r="O64" s="7"/>
    </row>
    <row r="65" spans="1:15" ht="15">
      <c r="A65" s="7"/>
      <c r="B65" s="7"/>
      <c r="C65" s="8"/>
      <c r="D65" s="8"/>
      <c r="E65" s="7"/>
      <c r="F65" s="7"/>
      <c r="G65" s="7"/>
      <c r="H65" s="7"/>
      <c r="I65" s="7"/>
      <c r="J65" s="7"/>
      <c r="K65" s="7"/>
      <c r="L65" s="7"/>
      <c r="M65" s="7"/>
      <c r="N65" s="68"/>
      <c r="O65" s="7"/>
    </row>
    <row r="66" spans="1:15" ht="15">
      <c r="A66" s="7"/>
      <c r="B66" s="7"/>
      <c r="C66" s="8"/>
      <c r="D66" s="8"/>
      <c r="E66" s="7"/>
      <c r="F66" s="7"/>
      <c r="G66" s="7"/>
      <c r="H66" s="7"/>
      <c r="I66" s="7"/>
      <c r="J66" s="7"/>
      <c r="K66" s="7"/>
      <c r="L66" s="7"/>
      <c r="M66" s="7"/>
      <c r="N66" s="68"/>
      <c r="O66" s="7"/>
    </row>
    <row r="67" spans="1:15" ht="15">
      <c r="A67" s="7"/>
      <c r="B67" s="7"/>
      <c r="C67" s="8"/>
      <c r="D67" s="8"/>
      <c r="E67" s="7"/>
      <c r="F67" s="7"/>
      <c r="G67" s="7"/>
      <c r="H67" s="7"/>
      <c r="I67" s="7"/>
      <c r="J67" s="7"/>
      <c r="K67" s="7"/>
      <c r="L67" s="7"/>
      <c r="M67" s="7"/>
      <c r="N67" s="68"/>
      <c r="O67" s="7"/>
    </row>
    <row r="68" spans="1:15" ht="15">
      <c r="A68" s="7"/>
      <c r="B68" s="7"/>
      <c r="C68" s="8"/>
      <c r="D68" s="8"/>
      <c r="E68" s="7"/>
      <c r="F68" s="7"/>
      <c r="G68" s="7"/>
      <c r="H68" s="7"/>
      <c r="I68" s="7"/>
      <c r="J68" s="7"/>
      <c r="K68" s="7"/>
      <c r="L68" s="7"/>
      <c r="M68" s="7"/>
      <c r="N68" s="68"/>
      <c r="O68" s="7"/>
    </row>
    <row r="69" spans="1:15" ht="15">
      <c r="A69" s="7"/>
      <c r="B69" s="7"/>
      <c r="C69" s="8"/>
      <c r="D69" s="8"/>
      <c r="E69" s="7"/>
      <c r="F69" s="7"/>
      <c r="G69" s="7"/>
      <c r="H69" s="7"/>
      <c r="I69" s="7"/>
      <c r="J69" s="7"/>
      <c r="K69" s="7"/>
      <c r="L69" s="7"/>
      <c r="M69" s="7"/>
      <c r="N69" s="68"/>
      <c r="O69" s="7"/>
    </row>
    <row r="70" spans="1:15" ht="15">
      <c r="A70" s="7"/>
      <c r="B70" s="7"/>
      <c r="C70" s="8"/>
      <c r="D70" s="8"/>
      <c r="E70" s="7"/>
      <c r="F70" s="7"/>
      <c r="G70" s="7"/>
      <c r="H70" s="7"/>
      <c r="I70" s="7"/>
      <c r="J70" s="7"/>
      <c r="K70" s="7"/>
      <c r="L70" s="7"/>
      <c r="M70" s="7"/>
      <c r="N70" s="68"/>
      <c r="O70" s="7"/>
    </row>
    <row r="71" spans="1:15" ht="15">
      <c r="A71" s="7"/>
      <c r="B71" s="7"/>
      <c r="C71" s="8"/>
      <c r="D71" s="8"/>
      <c r="E71" s="7"/>
      <c r="F71" s="7"/>
      <c r="G71" s="7"/>
      <c r="H71" s="7"/>
      <c r="I71" s="7"/>
      <c r="J71" s="7"/>
      <c r="K71" s="7"/>
      <c r="L71" s="7"/>
      <c r="M71" s="7"/>
      <c r="N71" s="68"/>
      <c r="O71" s="7"/>
    </row>
    <row r="72" spans="1:15" ht="15">
      <c r="A72" s="7"/>
      <c r="B72" s="7"/>
      <c r="C72" s="8"/>
      <c r="D72" s="8"/>
      <c r="E72" s="7"/>
      <c r="F72" s="7"/>
      <c r="G72" s="7"/>
      <c r="H72" s="7"/>
      <c r="I72" s="7"/>
      <c r="J72" s="7"/>
      <c r="K72" s="7"/>
      <c r="L72" s="7"/>
      <c r="M72" s="7"/>
      <c r="N72" s="68"/>
      <c r="O72" s="7"/>
    </row>
    <row r="73" spans="1:15" ht="15">
      <c r="A73" s="7"/>
      <c r="B73" s="7"/>
      <c r="C73" s="8"/>
      <c r="D73" s="8"/>
      <c r="E73" s="7"/>
      <c r="F73" s="7"/>
      <c r="G73" s="7"/>
      <c r="H73" s="7"/>
      <c r="I73" s="7"/>
      <c r="J73" s="7"/>
      <c r="K73" s="7"/>
      <c r="L73" s="7"/>
      <c r="M73" s="7"/>
      <c r="N73" s="68"/>
      <c r="O73" s="7"/>
    </row>
    <row r="74" spans="1:15" ht="15">
      <c r="A74" s="7"/>
      <c r="B74" s="7"/>
      <c r="C74" s="8"/>
      <c r="D74" s="8"/>
      <c r="E74" s="7"/>
      <c r="F74" s="7"/>
      <c r="G74" s="7"/>
      <c r="H74" s="7"/>
      <c r="I74" s="7"/>
      <c r="J74" s="7"/>
      <c r="K74" s="7"/>
      <c r="L74" s="7"/>
      <c r="M74" s="7"/>
      <c r="N74" s="68"/>
      <c r="O74" s="7"/>
    </row>
    <row r="75" spans="1:15" ht="15">
      <c r="A75" s="7"/>
      <c r="B75" s="7"/>
      <c r="C75" s="8"/>
      <c r="D75" s="8"/>
      <c r="E75" s="7"/>
      <c r="F75" s="7"/>
      <c r="G75" s="7"/>
      <c r="H75" s="7"/>
      <c r="I75" s="7"/>
      <c r="J75" s="7"/>
      <c r="K75" s="7"/>
      <c r="L75" s="7"/>
      <c r="M75" s="7"/>
      <c r="N75" s="68"/>
      <c r="O75" s="7"/>
    </row>
    <row r="76" spans="1:15" ht="15">
      <c r="A76" s="7"/>
      <c r="B76" s="7"/>
      <c r="C76" s="8"/>
      <c r="D76" s="8"/>
      <c r="E76" s="7"/>
      <c r="F76" s="7"/>
      <c r="G76" s="7"/>
      <c r="H76" s="7"/>
      <c r="I76" s="7"/>
      <c r="J76" s="7"/>
      <c r="K76" s="7"/>
      <c r="L76" s="7"/>
      <c r="M76" s="7"/>
      <c r="N76" s="68"/>
      <c r="O76" s="7"/>
    </row>
    <row r="77" spans="1:15" ht="15">
      <c r="A77" s="7"/>
      <c r="B77" s="7"/>
      <c r="C77" s="8"/>
      <c r="D77" s="8"/>
      <c r="E77" s="7"/>
      <c r="F77" s="7"/>
      <c r="G77" s="7"/>
      <c r="H77" s="7"/>
      <c r="I77" s="7"/>
      <c r="J77" s="7"/>
      <c r="K77" s="7"/>
      <c r="L77" s="7"/>
      <c r="M77" s="7"/>
      <c r="N77" s="68"/>
      <c r="O77" s="7"/>
    </row>
    <row r="78" spans="1:15" ht="15">
      <c r="A78" s="7"/>
      <c r="B78" s="7"/>
      <c r="C78" s="8"/>
      <c r="D78" s="8"/>
      <c r="E78" s="7"/>
      <c r="F78" s="7"/>
      <c r="G78" s="7"/>
      <c r="H78" s="7"/>
      <c r="I78" s="7"/>
      <c r="J78" s="7"/>
      <c r="K78" s="7"/>
      <c r="L78" s="7"/>
      <c r="M78" s="7"/>
      <c r="N78" s="68"/>
      <c r="O78" s="7"/>
    </row>
    <row r="79" spans="1:15" ht="15">
      <c r="A79" s="7"/>
      <c r="B79" s="7"/>
      <c r="C79" s="8"/>
      <c r="D79" s="8"/>
      <c r="E79" s="7"/>
      <c r="F79" s="7"/>
      <c r="G79" s="7"/>
      <c r="H79" s="7"/>
      <c r="I79" s="7"/>
      <c r="J79" s="7"/>
      <c r="K79" s="7"/>
      <c r="L79" s="7"/>
      <c r="M79" s="7"/>
      <c r="N79" s="68"/>
      <c r="O79" s="7"/>
    </row>
    <row r="80" spans="1:15" ht="15">
      <c r="A80" s="7"/>
      <c r="B80" s="7"/>
      <c r="C80" s="8"/>
      <c r="D80" s="8"/>
      <c r="E80" s="7"/>
      <c r="F80" s="7"/>
      <c r="G80" s="7"/>
      <c r="H80" s="7"/>
      <c r="I80" s="7"/>
      <c r="J80" s="7"/>
      <c r="K80" s="7"/>
      <c r="L80" s="7"/>
      <c r="M80" s="7"/>
      <c r="N80" s="68"/>
      <c r="O80" s="7"/>
    </row>
    <row r="81" spans="1:15" ht="15">
      <c r="A81" s="7"/>
      <c r="B81" s="7"/>
      <c r="C81" s="8"/>
      <c r="D81" s="8"/>
      <c r="E81" s="7"/>
      <c r="F81" s="7"/>
      <c r="G81" s="7"/>
      <c r="H81" s="7"/>
      <c r="I81" s="7"/>
      <c r="J81" s="7"/>
      <c r="K81" s="7"/>
      <c r="L81" s="7"/>
      <c r="M81" s="7"/>
      <c r="N81" s="68"/>
      <c r="O81" s="7"/>
    </row>
    <row r="82" spans="1:15" ht="15">
      <c r="A82" s="7"/>
      <c r="B82" s="7"/>
      <c r="C82" s="8"/>
      <c r="D82" s="8"/>
      <c r="E82" s="7"/>
      <c r="F82" s="7"/>
      <c r="G82" s="7"/>
      <c r="H82" s="7"/>
      <c r="I82" s="7"/>
      <c r="J82" s="7"/>
      <c r="K82" s="7"/>
      <c r="L82" s="7"/>
      <c r="M82" s="7"/>
      <c r="N82" s="68"/>
      <c r="O82" s="7"/>
    </row>
    <row r="83" spans="1:15" ht="15">
      <c r="A83" s="7"/>
      <c r="B83" s="7"/>
      <c r="C83" s="8"/>
      <c r="D83" s="8"/>
      <c r="E83" s="7"/>
      <c r="F83" s="7"/>
      <c r="G83" s="7"/>
      <c r="H83" s="7"/>
      <c r="I83" s="7"/>
      <c r="J83" s="7"/>
      <c r="K83" s="7"/>
      <c r="L83" s="7"/>
      <c r="M83" s="7"/>
      <c r="N83" s="68"/>
      <c r="O83" s="7"/>
    </row>
    <row r="84" spans="1:15" ht="15">
      <c r="A84" s="7"/>
      <c r="B84" s="7"/>
      <c r="C84" s="8"/>
      <c r="D84" s="8"/>
      <c r="E84" s="7"/>
      <c r="F84" s="7"/>
      <c r="G84" s="7"/>
      <c r="H84" s="7"/>
      <c r="I84" s="7"/>
      <c r="J84" s="7"/>
      <c r="K84" s="7"/>
      <c r="L84" s="7"/>
      <c r="M84" s="7"/>
      <c r="N84" s="68"/>
      <c r="O84" s="7"/>
    </row>
    <row r="85" spans="1:15" ht="15">
      <c r="A85" s="7"/>
      <c r="B85" s="7"/>
      <c r="C85" s="8"/>
      <c r="D85" s="8"/>
      <c r="E85" s="7"/>
      <c r="F85" s="7"/>
      <c r="G85" s="7"/>
      <c r="H85" s="7"/>
      <c r="I85" s="7"/>
      <c r="J85" s="7"/>
      <c r="K85" s="7"/>
      <c r="L85" s="7"/>
      <c r="M85" s="7"/>
      <c r="N85" s="68"/>
      <c r="O85" s="7"/>
    </row>
    <row r="86" spans="1:15" ht="15">
      <c r="A86" s="7"/>
      <c r="B86" s="7"/>
      <c r="C86" s="8"/>
      <c r="D86" s="8"/>
      <c r="E86" s="7"/>
      <c r="F86" s="7"/>
      <c r="G86" s="7"/>
      <c r="H86" s="7"/>
      <c r="I86" s="7"/>
      <c r="J86" s="7"/>
      <c r="K86" s="7"/>
      <c r="L86" s="7"/>
      <c r="M86" s="7"/>
      <c r="N86" s="68"/>
      <c r="O86" s="7"/>
    </row>
    <row r="87" spans="1:15" ht="15">
      <c r="A87" s="7"/>
      <c r="B87" s="7"/>
      <c r="C87" s="8"/>
      <c r="D87" s="8"/>
      <c r="E87" s="7"/>
      <c r="F87" s="7"/>
      <c r="G87" s="7"/>
      <c r="H87" s="7"/>
      <c r="I87" s="7"/>
      <c r="J87" s="7"/>
      <c r="K87" s="7"/>
      <c r="L87" s="7"/>
      <c r="M87" s="7"/>
      <c r="N87" s="68"/>
      <c r="O87" s="7"/>
    </row>
    <row r="88" spans="1:16" ht="15">
      <c r="A88" s="7"/>
      <c r="B88" s="7"/>
      <c r="C88" s="8"/>
      <c r="D88" s="8"/>
      <c r="E88" s="7"/>
      <c r="F88" s="7"/>
      <c r="G88" s="7"/>
      <c r="H88" s="7"/>
      <c r="I88" s="7"/>
      <c r="J88" s="7"/>
      <c r="K88" s="7"/>
      <c r="L88" s="7"/>
      <c r="M88" s="7"/>
      <c r="N88" s="68"/>
      <c r="O88" s="7"/>
      <c r="P88" s="9"/>
    </row>
    <row r="89" spans="1:16" ht="15">
      <c r="A89" s="7"/>
      <c r="B89" s="7"/>
      <c r="C89" s="8"/>
      <c r="D89" s="8"/>
      <c r="E89" s="7"/>
      <c r="F89" s="7"/>
      <c r="G89" s="7"/>
      <c r="H89" s="7"/>
      <c r="I89" s="7"/>
      <c r="J89" s="7"/>
      <c r="K89" s="7"/>
      <c r="L89" s="7"/>
      <c r="M89" s="7"/>
      <c r="N89" s="68"/>
      <c r="O89" s="7"/>
      <c r="P89" s="9"/>
    </row>
    <row r="90" spans="1:16" ht="15">
      <c r="A90" s="7"/>
      <c r="B90" s="7"/>
      <c r="C90" s="8"/>
      <c r="D90" s="8"/>
      <c r="E90" s="7"/>
      <c r="F90" s="7"/>
      <c r="G90" s="7"/>
      <c r="H90" s="7"/>
      <c r="I90" s="7"/>
      <c r="J90" s="7"/>
      <c r="K90" s="7"/>
      <c r="L90" s="7"/>
      <c r="M90" s="7"/>
      <c r="N90" s="68"/>
      <c r="O90" s="7"/>
      <c r="P90" s="9"/>
    </row>
    <row r="91" spans="1:16" ht="15">
      <c r="A91" s="7"/>
      <c r="B91" s="7"/>
      <c r="C91" s="8"/>
      <c r="D91" s="8"/>
      <c r="E91" s="7"/>
      <c r="F91" s="7"/>
      <c r="G91" s="7"/>
      <c r="H91" s="7"/>
      <c r="I91" s="7"/>
      <c r="J91" s="7"/>
      <c r="K91" s="7"/>
      <c r="L91" s="7"/>
      <c r="M91" s="7"/>
      <c r="N91" s="68"/>
      <c r="O91" s="7"/>
      <c r="P91" s="9"/>
    </row>
    <row r="92" spans="1:16" ht="15">
      <c r="A92" s="7"/>
      <c r="B92" s="7"/>
      <c r="C92" s="8"/>
      <c r="D92" s="8"/>
      <c r="E92" s="7"/>
      <c r="F92" s="7"/>
      <c r="G92" s="7"/>
      <c r="H92" s="7"/>
      <c r="I92" s="7"/>
      <c r="J92" s="7"/>
      <c r="K92" s="7"/>
      <c r="L92" s="7"/>
      <c r="M92" s="7"/>
      <c r="N92" s="68"/>
      <c r="O92" s="7"/>
      <c r="P92" s="9"/>
    </row>
  </sheetData>
  <sheetProtection sheet="1"/>
  <mergeCells count="1">
    <mergeCell ref="A1:O1"/>
  </mergeCells>
  <conditionalFormatting sqref="L3:L59">
    <cfRule type="containsText" priority="4" dxfId="7" operator="containsText" text="M4">
      <formula>NOT(ISERROR(SEARCH("M4",L3)))</formula>
    </cfRule>
    <cfRule type="containsText" priority="5" dxfId="6" operator="containsText" text="M3">
      <formula>NOT(ISERROR(SEARCH("M3",L3)))</formula>
    </cfRule>
    <cfRule type="containsText" priority="6" dxfId="0" operator="containsText" text="M2">
      <formula>NOT(ISERROR(SEARCH("M2",L3)))</formula>
    </cfRule>
    <cfRule type="containsText" priority="9" dxfId="156" operator="containsText" text="M1">
      <formula>NOT(ISERROR(SEARCH("M1",L3)))</formula>
    </cfRule>
  </conditionalFormatting>
  <conditionalFormatting sqref="O3:O59">
    <cfRule type="containsText" priority="8" dxfId="4" operator="containsText" text="Breitensport">
      <formula>NOT(ISERROR(SEARCH("Breitensport",O3)))</formula>
    </cfRule>
  </conditionalFormatting>
  <conditionalFormatting sqref="G1:G65536">
    <cfRule type="containsText" priority="7" dxfId="157" operator="containsText" text="nicht vergeben">
      <formula>NOT(ISERROR(SEARCH("nicht vergeben",G1)))</formula>
    </cfRule>
  </conditionalFormatting>
  <conditionalFormatting sqref="B3:B59">
    <cfRule type="containsText" priority="2" dxfId="157" operator="containsText" text="YY">
      <formula>NOT(ISERROR(SEARCH("YY",B3)))</formula>
    </cfRule>
    <cfRule type="containsText" priority="3" dxfId="157" operator="containsText" text="XX">
      <formula>NOT(ISERROR(SEARCH("XX",B3)))</formula>
    </cfRule>
  </conditionalFormatting>
  <conditionalFormatting sqref="N1:N65536">
    <cfRule type="containsText" priority="1" dxfId="0" operator="containsText" text="Ja">
      <formula>NOT(ISERROR(SEARCH("Ja",N1)))</formula>
    </cfRule>
  </conditionalFormatting>
  <printOptions/>
  <pageMargins left="0.7" right="0.7" top="0.787401575" bottom="0.7874015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P92"/>
  <sheetViews>
    <sheetView showGridLines="0" zoomScalePageLayoutView="0" workbookViewId="0" topLeftCell="A1">
      <selection activeCell="A2" sqref="A2"/>
    </sheetView>
  </sheetViews>
  <sheetFormatPr defaultColWidth="11.57421875" defaultRowHeight="15"/>
  <cols>
    <col min="1" max="1" width="6.421875" style="4" customWidth="1"/>
    <col min="2" max="2" width="4.28125" style="4" customWidth="1"/>
    <col min="3" max="4" width="15.7109375" style="5" customWidth="1"/>
    <col min="5" max="5" width="3.57421875" style="4" customWidth="1"/>
    <col min="6" max="6" width="6.421875" style="4" customWidth="1"/>
    <col min="7" max="7" width="19.28125" style="4" customWidth="1"/>
    <col min="8" max="8" width="7.140625" style="4" customWidth="1"/>
    <col min="9" max="10" width="5.7109375" style="4" customWidth="1"/>
    <col min="11" max="11" width="10.00390625" style="4" customWidth="1"/>
    <col min="12" max="12" width="5.00390625" style="4" customWidth="1"/>
    <col min="13" max="13" width="3.57421875" style="4" customWidth="1"/>
    <col min="14" max="14" width="3.57421875" style="69" hidden="1" customWidth="1"/>
    <col min="15" max="15" width="21.421875" style="4" customWidth="1"/>
    <col min="16" max="16384" width="11.57421875" style="3" customWidth="1"/>
  </cols>
  <sheetData>
    <row r="1" spans="1:15" s="6" customFormat="1" ht="27" thickBot="1">
      <c r="A1" s="206" t="s">
        <v>132</v>
      </c>
      <c r="B1" s="206"/>
      <c r="C1" s="206"/>
      <c r="D1" s="206"/>
      <c r="E1" s="206"/>
      <c r="F1" s="206"/>
      <c r="G1" s="206"/>
      <c r="H1" s="206"/>
      <c r="I1" s="206"/>
      <c r="J1" s="206"/>
      <c r="K1" s="206"/>
      <c r="L1" s="206"/>
      <c r="M1" s="206"/>
      <c r="N1" s="206"/>
      <c r="O1" s="206"/>
    </row>
    <row r="2" spans="1:15" ht="105" customHeight="1" thickBot="1">
      <c r="A2" s="24" t="s">
        <v>54</v>
      </c>
      <c r="B2" s="25" t="s">
        <v>55</v>
      </c>
      <c r="C2" s="17" t="s">
        <v>0</v>
      </c>
      <c r="D2" s="13" t="s">
        <v>1</v>
      </c>
      <c r="E2" s="10" t="s">
        <v>82</v>
      </c>
      <c r="F2" s="54" t="s">
        <v>81</v>
      </c>
      <c r="G2" s="26" t="s">
        <v>2</v>
      </c>
      <c r="H2" s="53" t="s">
        <v>77</v>
      </c>
      <c r="I2" s="52" t="s">
        <v>78</v>
      </c>
      <c r="J2" s="52" t="s">
        <v>80</v>
      </c>
      <c r="K2" s="55" t="s">
        <v>79</v>
      </c>
      <c r="L2" s="11" t="s">
        <v>56</v>
      </c>
      <c r="M2" s="12" t="s">
        <v>46</v>
      </c>
      <c r="N2" s="65" t="s">
        <v>93</v>
      </c>
      <c r="O2" s="14" t="s">
        <v>58</v>
      </c>
    </row>
    <row r="3" spans="1:15" ht="15">
      <c r="A3" s="51" t="str">
        <f>IF(O3="Breitensport","B1.30.","1.30.")</f>
        <v>1.30.</v>
      </c>
      <c r="B3" s="18" t="e">
        <f>IF($E3="m",VLOOKUP($J3,Daten!$D$3:$E$123,2),VLOOKUP($J3,Daten!$F$3:$G$123,2))</f>
        <v>#N/A</v>
      </c>
      <c r="C3" s="33"/>
      <c r="D3" s="34"/>
      <c r="E3" s="35"/>
      <c r="F3" s="36"/>
      <c r="G3" s="21" t="e">
        <f>VLOOKUP($F3,Daten!$A$2:$B$46,2)</f>
        <v>#N/A</v>
      </c>
      <c r="H3" s="45"/>
      <c r="I3" s="35"/>
      <c r="J3" s="35"/>
      <c r="K3" s="35"/>
      <c r="L3" s="35"/>
      <c r="M3" s="36"/>
      <c r="N3" s="66"/>
      <c r="O3" s="46"/>
    </row>
    <row r="4" spans="1:15" ht="15">
      <c r="A4" s="51" t="str">
        <f aca="true" t="shared" si="0" ref="A4:A59">IF(O4="Breitensport","B1.30.","1.30.")</f>
        <v>1.30.</v>
      </c>
      <c r="B4" s="19" t="e">
        <f>IF($E4="m",VLOOKUP($J4,Daten!$D$3:$E$123,2),VLOOKUP($J4,Daten!$F$3:$G$123,2))</f>
        <v>#N/A</v>
      </c>
      <c r="C4" s="37"/>
      <c r="D4" s="38"/>
      <c r="E4" s="39"/>
      <c r="F4" s="40"/>
      <c r="G4" s="22" t="e">
        <f>VLOOKUP($F4,Daten!$A$2:$B$46,2)</f>
        <v>#N/A</v>
      </c>
      <c r="H4" s="47"/>
      <c r="I4" s="39"/>
      <c r="J4" s="39"/>
      <c r="K4" s="39"/>
      <c r="L4" s="39"/>
      <c r="M4" s="40"/>
      <c r="N4" s="67"/>
      <c r="O4" s="48"/>
    </row>
    <row r="5" spans="1:15" ht="15">
      <c r="A5" s="51" t="str">
        <f t="shared" si="0"/>
        <v>1.30.</v>
      </c>
      <c r="B5" s="19" t="e">
        <f>IF($E5="m",VLOOKUP($J5,Daten!$D$3:$E$123,2),VLOOKUP($J5,Daten!$F$3:$G$123,2))</f>
        <v>#N/A</v>
      </c>
      <c r="C5" s="37"/>
      <c r="D5" s="38"/>
      <c r="E5" s="39"/>
      <c r="F5" s="40"/>
      <c r="G5" s="22" t="e">
        <f>VLOOKUP($F5,Daten!$A$2:$B$46,2)</f>
        <v>#N/A</v>
      </c>
      <c r="H5" s="47"/>
      <c r="I5" s="39"/>
      <c r="J5" s="39"/>
      <c r="K5" s="39"/>
      <c r="L5" s="39"/>
      <c r="M5" s="40"/>
      <c r="N5" s="67"/>
      <c r="O5" s="48"/>
    </row>
    <row r="6" spans="1:15" ht="15">
      <c r="A6" s="51" t="str">
        <f t="shared" si="0"/>
        <v>1.30.</v>
      </c>
      <c r="B6" s="19" t="e">
        <f>IF($E6="m",VLOOKUP($J6,Daten!$D$3:$E$123,2),VLOOKUP($J6,Daten!$F$3:$G$123,2))</f>
        <v>#N/A</v>
      </c>
      <c r="C6" s="37"/>
      <c r="D6" s="38"/>
      <c r="E6" s="39"/>
      <c r="F6" s="40"/>
      <c r="G6" s="22" t="e">
        <f>VLOOKUP($F6,Daten!$A$2:$B$46,2)</f>
        <v>#N/A</v>
      </c>
      <c r="H6" s="47"/>
      <c r="I6" s="39"/>
      <c r="J6" s="39"/>
      <c r="K6" s="39"/>
      <c r="L6" s="39"/>
      <c r="M6" s="40"/>
      <c r="N6" s="67"/>
      <c r="O6" s="48"/>
    </row>
    <row r="7" spans="1:15" ht="15">
      <c r="A7" s="51" t="str">
        <f t="shared" si="0"/>
        <v>1.30.</v>
      </c>
      <c r="B7" s="19" t="e">
        <f>IF($E7="m",VLOOKUP($J7,Daten!$D$3:$E$123,2),VLOOKUP($J7,Daten!$F$3:$G$123,2))</f>
        <v>#N/A</v>
      </c>
      <c r="C7" s="37"/>
      <c r="D7" s="38"/>
      <c r="E7" s="39"/>
      <c r="F7" s="40"/>
      <c r="G7" s="22" t="e">
        <f>VLOOKUP($F7,Daten!$A$2:$B$46,2)</f>
        <v>#N/A</v>
      </c>
      <c r="H7" s="47"/>
      <c r="I7" s="39"/>
      <c r="J7" s="39"/>
      <c r="K7" s="39"/>
      <c r="L7" s="39"/>
      <c r="M7" s="40"/>
      <c r="N7" s="67"/>
      <c r="O7" s="48"/>
    </row>
    <row r="8" spans="1:15" ht="15">
      <c r="A8" s="51" t="str">
        <f t="shared" si="0"/>
        <v>1.30.</v>
      </c>
      <c r="B8" s="19" t="e">
        <f>IF($E8="m",VLOOKUP($J8,Daten!$D$3:$E$123,2),VLOOKUP($J8,Daten!$F$3:$G$123,2))</f>
        <v>#N/A</v>
      </c>
      <c r="C8" s="37"/>
      <c r="D8" s="38"/>
      <c r="E8" s="39"/>
      <c r="F8" s="40"/>
      <c r="G8" s="22" t="e">
        <f>VLOOKUP($F8,Daten!$A$2:$B$46,2)</f>
        <v>#N/A</v>
      </c>
      <c r="H8" s="47"/>
      <c r="I8" s="39"/>
      <c r="J8" s="39"/>
      <c r="K8" s="39"/>
      <c r="L8" s="39"/>
      <c r="M8" s="40"/>
      <c r="N8" s="67"/>
      <c r="O8" s="48"/>
    </row>
    <row r="9" spans="1:15" ht="15">
      <c r="A9" s="51" t="str">
        <f t="shared" si="0"/>
        <v>1.30.</v>
      </c>
      <c r="B9" s="19" t="e">
        <f>IF($E9="m",VLOOKUP($J9,Daten!$D$3:$E$123,2),VLOOKUP($J9,Daten!$F$3:$G$123,2))</f>
        <v>#N/A</v>
      </c>
      <c r="C9" s="37"/>
      <c r="D9" s="38"/>
      <c r="E9" s="39"/>
      <c r="F9" s="40"/>
      <c r="G9" s="22" t="e">
        <f>VLOOKUP($F9,Daten!$A$2:$B$46,2)</f>
        <v>#N/A</v>
      </c>
      <c r="H9" s="47"/>
      <c r="I9" s="39"/>
      <c r="J9" s="39"/>
      <c r="K9" s="39"/>
      <c r="L9" s="39"/>
      <c r="M9" s="40"/>
      <c r="N9" s="67"/>
      <c r="O9" s="48"/>
    </row>
    <row r="10" spans="1:15" ht="15">
      <c r="A10" s="51" t="str">
        <f t="shared" si="0"/>
        <v>1.30.</v>
      </c>
      <c r="B10" s="19" t="e">
        <f>IF($E10="m",VLOOKUP($J10,Daten!$D$3:$E$123,2),VLOOKUP($J10,Daten!$F$3:$G$123,2))</f>
        <v>#N/A</v>
      </c>
      <c r="C10" s="37"/>
      <c r="D10" s="38"/>
      <c r="E10" s="39"/>
      <c r="F10" s="40"/>
      <c r="G10" s="22" t="e">
        <f>VLOOKUP($F10,Daten!$A$2:$B$46,2)</f>
        <v>#N/A</v>
      </c>
      <c r="H10" s="47"/>
      <c r="I10" s="39"/>
      <c r="J10" s="39"/>
      <c r="K10" s="39"/>
      <c r="L10" s="39"/>
      <c r="M10" s="40"/>
      <c r="N10" s="67"/>
      <c r="O10" s="48"/>
    </row>
    <row r="11" spans="1:15" ht="15">
      <c r="A11" s="51" t="str">
        <f t="shared" si="0"/>
        <v>1.30.</v>
      </c>
      <c r="B11" s="19" t="e">
        <f>IF($E11="m",VLOOKUP($J11,Daten!$D$3:$E$123,2),VLOOKUP($J11,Daten!$F$3:$G$123,2))</f>
        <v>#N/A</v>
      </c>
      <c r="C11" s="37"/>
      <c r="D11" s="38"/>
      <c r="E11" s="39"/>
      <c r="F11" s="40"/>
      <c r="G11" s="22" t="e">
        <f>VLOOKUP($F11,Daten!$A$2:$B$46,2)</f>
        <v>#N/A</v>
      </c>
      <c r="H11" s="47"/>
      <c r="I11" s="39"/>
      <c r="J11" s="39"/>
      <c r="K11" s="39"/>
      <c r="L11" s="39"/>
      <c r="M11" s="40"/>
      <c r="N11" s="67"/>
      <c r="O11" s="48"/>
    </row>
    <row r="12" spans="1:15" ht="15">
      <c r="A12" s="51" t="str">
        <f t="shared" si="0"/>
        <v>1.30.</v>
      </c>
      <c r="B12" s="19" t="e">
        <f>IF($E12="m",VLOOKUP($J12,Daten!$D$3:$E$123,2),VLOOKUP($J12,Daten!$F$3:$G$123,2))</f>
        <v>#N/A</v>
      </c>
      <c r="C12" s="37"/>
      <c r="D12" s="38"/>
      <c r="E12" s="39"/>
      <c r="F12" s="40"/>
      <c r="G12" s="22" t="e">
        <f>VLOOKUP($F12,Daten!$A$2:$B$46,2)</f>
        <v>#N/A</v>
      </c>
      <c r="H12" s="47"/>
      <c r="I12" s="39"/>
      <c r="J12" s="39"/>
      <c r="K12" s="39"/>
      <c r="L12" s="39"/>
      <c r="M12" s="40"/>
      <c r="N12" s="67"/>
      <c r="O12" s="48"/>
    </row>
    <row r="13" spans="1:15" ht="15">
      <c r="A13" s="51" t="str">
        <f t="shared" si="0"/>
        <v>1.30.</v>
      </c>
      <c r="B13" s="19" t="e">
        <f>IF($E13="m",VLOOKUP($J13,Daten!$D$3:$E$123,2),VLOOKUP($J13,Daten!$F$3:$G$123,2))</f>
        <v>#N/A</v>
      </c>
      <c r="C13" s="37"/>
      <c r="D13" s="38"/>
      <c r="E13" s="39"/>
      <c r="F13" s="40"/>
      <c r="G13" s="22" t="e">
        <f>VLOOKUP($F13,Daten!$A$2:$B$46,2)</f>
        <v>#N/A</v>
      </c>
      <c r="H13" s="47"/>
      <c r="I13" s="39"/>
      <c r="J13" s="39"/>
      <c r="K13" s="39"/>
      <c r="L13" s="39"/>
      <c r="M13" s="40"/>
      <c r="N13" s="67"/>
      <c r="O13" s="48"/>
    </row>
    <row r="14" spans="1:15" ht="15">
      <c r="A14" s="51" t="str">
        <f t="shared" si="0"/>
        <v>1.30.</v>
      </c>
      <c r="B14" s="19" t="e">
        <f>IF($E14="m",VLOOKUP($J14,Daten!$D$3:$E$123,2),VLOOKUP($J14,Daten!$F$3:$G$123,2))</f>
        <v>#N/A</v>
      </c>
      <c r="C14" s="37"/>
      <c r="D14" s="38"/>
      <c r="E14" s="39"/>
      <c r="F14" s="40"/>
      <c r="G14" s="22" t="e">
        <f>VLOOKUP($F14,Daten!$A$2:$B$46,2)</f>
        <v>#N/A</v>
      </c>
      <c r="H14" s="47"/>
      <c r="I14" s="39"/>
      <c r="J14" s="39"/>
      <c r="K14" s="39"/>
      <c r="L14" s="39"/>
      <c r="M14" s="40"/>
      <c r="N14" s="67"/>
      <c r="O14" s="48"/>
    </row>
    <row r="15" spans="1:15" ht="15">
      <c r="A15" s="51" t="str">
        <f t="shared" si="0"/>
        <v>1.30.</v>
      </c>
      <c r="B15" s="19" t="e">
        <f>IF($E15="m",VLOOKUP($J15,Daten!$D$3:$E$123,2),VLOOKUP($J15,Daten!$F$3:$G$123,2))</f>
        <v>#N/A</v>
      </c>
      <c r="C15" s="37"/>
      <c r="D15" s="38"/>
      <c r="E15" s="39"/>
      <c r="F15" s="40"/>
      <c r="G15" s="22" t="e">
        <f>VLOOKUP($F15,Daten!$A$2:$B$46,2)</f>
        <v>#N/A</v>
      </c>
      <c r="H15" s="47"/>
      <c r="I15" s="39"/>
      <c r="J15" s="39"/>
      <c r="K15" s="39"/>
      <c r="L15" s="39"/>
      <c r="M15" s="40"/>
      <c r="N15" s="67"/>
      <c r="O15" s="48"/>
    </row>
    <row r="16" spans="1:15" ht="15">
      <c r="A16" s="51" t="str">
        <f t="shared" si="0"/>
        <v>1.30.</v>
      </c>
      <c r="B16" s="19" t="e">
        <f>IF($E16="m",VLOOKUP($J16,Daten!$D$3:$E$123,2),VLOOKUP($J16,Daten!$F$3:$G$123,2))</f>
        <v>#N/A</v>
      </c>
      <c r="C16" s="37"/>
      <c r="D16" s="38"/>
      <c r="E16" s="39"/>
      <c r="F16" s="40"/>
      <c r="G16" s="22" t="e">
        <f>VLOOKUP($F16,Daten!$A$2:$B$46,2)</f>
        <v>#N/A</v>
      </c>
      <c r="H16" s="47"/>
      <c r="I16" s="39"/>
      <c r="J16" s="39"/>
      <c r="K16" s="39"/>
      <c r="L16" s="39"/>
      <c r="M16" s="40"/>
      <c r="N16" s="67"/>
      <c r="O16" s="48"/>
    </row>
    <row r="17" spans="1:15" ht="15">
      <c r="A17" s="51" t="str">
        <f t="shared" si="0"/>
        <v>1.30.</v>
      </c>
      <c r="B17" s="19" t="e">
        <f>IF($E17="m",VLOOKUP($J17,Daten!$D$3:$E$123,2),VLOOKUP($J17,Daten!$F$3:$G$123,2))</f>
        <v>#N/A</v>
      </c>
      <c r="C17" s="37"/>
      <c r="D17" s="38"/>
      <c r="E17" s="39"/>
      <c r="F17" s="40"/>
      <c r="G17" s="22" t="e">
        <f>VLOOKUP($F17,Daten!$A$2:$B$46,2)</f>
        <v>#N/A</v>
      </c>
      <c r="H17" s="47"/>
      <c r="I17" s="39"/>
      <c r="J17" s="39"/>
      <c r="K17" s="39"/>
      <c r="L17" s="39"/>
      <c r="M17" s="40"/>
      <c r="N17" s="67"/>
      <c r="O17" s="48"/>
    </row>
    <row r="18" spans="1:15" ht="15">
      <c r="A18" s="51" t="str">
        <f t="shared" si="0"/>
        <v>1.30.</v>
      </c>
      <c r="B18" s="19" t="e">
        <f>IF($E18="m",VLOOKUP($J18,Daten!$D$3:$E$123,2),VLOOKUP($J18,Daten!$F$3:$G$123,2))</f>
        <v>#N/A</v>
      </c>
      <c r="C18" s="37"/>
      <c r="D18" s="38"/>
      <c r="E18" s="39"/>
      <c r="F18" s="40"/>
      <c r="G18" s="22" t="e">
        <f>VLOOKUP($F18,Daten!$A$2:$B$46,2)</f>
        <v>#N/A</v>
      </c>
      <c r="H18" s="47"/>
      <c r="I18" s="39"/>
      <c r="J18" s="39"/>
      <c r="K18" s="39"/>
      <c r="L18" s="39"/>
      <c r="M18" s="40"/>
      <c r="N18" s="67"/>
      <c r="O18" s="48"/>
    </row>
    <row r="19" spans="1:15" ht="15">
      <c r="A19" s="51" t="str">
        <f t="shared" si="0"/>
        <v>1.30.</v>
      </c>
      <c r="B19" s="19" t="e">
        <f>IF($E19="m",VLOOKUP($J19,Daten!$D$3:$E$123,2),VLOOKUP($J19,Daten!$F$3:$G$123,2))</f>
        <v>#N/A</v>
      </c>
      <c r="C19" s="37"/>
      <c r="D19" s="38"/>
      <c r="E19" s="39"/>
      <c r="F19" s="40"/>
      <c r="G19" s="22" t="e">
        <f>VLOOKUP($F19,Daten!$A$2:$B$46,2)</f>
        <v>#N/A</v>
      </c>
      <c r="H19" s="47"/>
      <c r="I19" s="39"/>
      <c r="J19" s="39"/>
      <c r="K19" s="39"/>
      <c r="L19" s="39"/>
      <c r="M19" s="40"/>
      <c r="N19" s="67"/>
      <c r="O19" s="48"/>
    </row>
    <row r="20" spans="1:15" ht="15">
      <c r="A20" s="51" t="str">
        <f t="shared" si="0"/>
        <v>1.30.</v>
      </c>
      <c r="B20" s="19" t="e">
        <f>IF($E20="m",VLOOKUP($J20,Daten!$D$3:$E$123,2),VLOOKUP($J20,Daten!$F$3:$G$123,2))</f>
        <v>#N/A</v>
      </c>
      <c r="C20" s="37"/>
      <c r="D20" s="38"/>
      <c r="E20" s="39"/>
      <c r="F20" s="40"/>
      <c r="G20" s="22" t="e">
        <f>VLOOKUP($F20,Daten!$A$2:$B$46,2)</f>
        <v>#N/A</v>
      </c>
      <c r="H20" s="47"/>
      <c r="I20" s="39"/>
      <c r="J20" s="39"/>
      <c r="K20" s="39"/>
      <c r="L20" s="39"/>
      <c r="M20" s="40"/>
      <c r="N20" s="67"/>
      <c r="O20" s="48"/>
    </row>
    <row r="21" spans="1:15" ht="15">
      <c r="A21" s="51" t="str">
        <f t="shared" si="0"/>
        <v>1.30.</v>
      </c>
      <c r="B21" s="19" t="e">
        <f>IF($E21="m",VLOOKUP($J21,Daten!$D$3:$E$123,2),VLOOKUP($J21,Daten!$F$3:$G$123,2))</f>
        <v>#N/A</v>
      </c>
      <c r="C21" s="37"/>
      <c r="D21" s="38"/>
      <c r="E21" s="39"/>
      <c r="F21" s="40"/>
      <c r="G21" s="22" t="e">
        <f>VLOOKUP($F21,Daten!$A$2:$B$46,2)</f>
        <v>#N/A</v>
      </c>
      <c r="H21" s="47"/>
      <c r="I21" s="39"/>
      <c r="J21" s="39"/>
      <c r="K21" s="39"/>
      <c r="L21" s="39"/>
      <c r="M21" s="40"/>
      <c r="N21" s="67"/>
      <c r="O21" s="48"/>
    </row>
    <row r="22" spans="1:15" ht="15">
      <c r="A22" s="51" t="str">
        <f t="shared" si="0"/>
        <v>1.30.</v>
      </c>
      <c r="B22" s="19" t="e">
        <f>IF($E22="m",VLOOKUP($J22,Daten!$D$3:$E$123,2),VLOOKUP($J22,Daten!$F$3:$G$123,2))</f>
        <v>#N/A</v>
      </c>
      <c r="C22" s="37"/>
      <c r="D22" s="38"/>
      <c r="E22" s="39"/>
      <c r="F22" s="40"/>
      <c r="G22" s="22" t="e">
        <f>VLOOKUP($F22,Daten!$A$2:$B$46,2)</f>
        <v>#N/A</v>
      </c>
      <c r="H22" s="47"/>
      <c r="I22" s="39"/>
      <c r="J22" s="39"/>
      <c r="K22" s="39"/>
      <c r="L22" s="39"/>
      <c r="M22" s="40"/>
      <c r="N22" s="67"/>
      <c r="O22" s="48"/>
    </row>
    <row r="23" spans="1:15" ht="15">
      <c r="A23" s="51" t="str">
        <f t="shared" si="0"/>
        <v>1.30.</v>
      </c>
      <c r="B23" s="19" t="e">
        <f>IF($E23="m",VLOOKUP($J23,Daten!$D$3:$E$123,2),VLOOKUP($J23,Daten!$F$3:$G$123,2))</f>
        <v>#N/A</v>
      </c>
      <c r="C23" s="37"/>
      <c r="D23" s="38"/>
      <c r="E23" s="39"/>
      <c r="F23" s="40"/>
      <c r="G23" s="22" t="e">
        <f>VLOOKUP($F23,Daten!$A$2:$B$46,2)</f>
        <v>#N/A</v>
      </c>
      <c r="H23" s="47"/>
      <c r="I23" s="39"/>
      <c r="J23" s="39"/>
      <c r="K23" s="39"/>
      <c r="L23" s="39"/>
      <c r="M23" s="40"/>
      <c r="N23" s="67"/>
      <c r="O23" s="48"/>
    </row>
    <row r="24" spans="1:15" ht="15">
      <c r="A24" s="51" t="str">
        <f t="shared" si="0"/>
        <v>1.30.</v>
      </c>
      <c r="B24" s="19" t="e">
        <f>IF($E24="m",VLOOKUP($J24,Daten!$D$3:$E$123,2),VLOOKUP($J24,Daten!$F$3:$G$123,2))</f>
        <v>#N/A</v>
      </c>
      <c r="C24" s="37"/>
      <c r="D24" s="38"/>
      <c r="E24" s="39"/>
      <c r="F24" s="40"/>
      <c r="G24" s="22" t="e">
        <f>VLOOKUP($F24,Daten!$A$2:$B$46,2)</f>
        <v>#N/A</v>
      </c>
      <c r="H24" s="47"/>
      <c r="I24" s="39"/>
      <c r="J24" s="39"/>
      <c r="K24" s="39"/>
      <c r="L24" s="39"/>
      <c r="M24" s="40"/>
      <c r="N24" s="67"/>
      <c r="O24" s="48"/>
    </row>
    <row r="25" spans="1:15" ht="15">
      <c r="A25" s="51" t="str">
        <f t="shared" si="0"/>
        <v>1.30.</v>
      </c>
      <c r="B25" s="19" t="e">
        <f>IF($E25="m",VLOOKUP($J25,Daten!$D$3:$E$123,2),VLOOKUP($J25,Daten!$F$3:$G$123,2))</f>
        <v>#N/A</v>
      </c>
      <c r="C25" s="37"/>
      <c r="D25" s="38"/>
      <c r="E25" s="39"/>
      <c r="F25" s="40"/>
      <c r="G25" s="22" t="e">
        <f>VLOOKUP($F25,Daten!$A$2:$B$46,2)</f>
        <v>#N/A</v>
      </c>
      <c r="H25" s="47"/>
      <c r="I25" s="39"/>
      <c r="J25" s="39"/>
      <c r="K25" s="39"/>
      <c r="L25" s="39"/>
      <c r="M25" s="40"/>
      <c r="N25" s="67"/>
      <c r="O25" s="48"/>
    </row>
    <row r="26" spans="1:15" ht="15">
      <c r="A26" s="51" t="str">
        <f t="shared" si="0"/>
        <v>1.30.</v>
      </c>
      <c r="B26" s="19" t="e">
        <f>IF($E26="m",VLOOKUP($J26,Daten!$D$3:$E$123,2),VLOOKUP($J26,Daten!$F$3:$G$123,2))</f>
        <v>#N/A</v>
      </c>
      <c r="C26" s="37"/>
      <c r="D26" s="38"/>
      <c r="E26" s="39"/>
      <c r="F26" s="40"/>
      <c r="G26" s="22" t="e">
        <f>VLOOKUP($F26,Daten!$A$2:$B$46,2)</f>
        <v>#N/A</v>
      </c>
      <c r="H26" s="47"/>
      <c r="I26" s="39"/>
      <c r="J26" s="39"/>
      <c r="K26" s="39"/>
      <c r="L26" s="39"/>
      <c r="M26" s="40"/>
      <c r="N26" s="67"/>
      <c r="O26" s="48"/>
    </row>
    <row r="27" spans="1:15" ht="15">
      <c r="A27" s="51" t="str">
        <f t="shared" si="0"/>
        <v>1.30.</v>
      </c>
      <c r="B27" s="19" t="e">
        <f>IF($E27="m",VLOOKUP($J27,Daten!$D$3:$E$123,2),VLOOKUP($J27,Daten!$F$3:$G$123,2))</f>
        <v>#N/A</v>
      </c>
      <c r="C27" s="37"/>
      <c r="D27" s="38"/>
      <c r="E27" s="39"/>
      <c r="F27" s="40"/>
      <c r="G27" s="22" t="e">
        <f>VLOOKUP($F27,Daten!$A$2:$B$46,2)</f>
        <v>#N/A</v>
      </c>
      <c r="H27" s="47"/>
      <c r="I27" s="39"/>
      <c r="J27" s="39"/>
      <c r="K27" s="39"/>
      <c r="L27" s="39"/>
      <c r="M27" s="40"/>
      <c r="N27" s="67"/>
      <c r="O27" s="48"/>
    </row>
    <row r="28" spans="1:15" ht="15">
      <c r="A28" s="51" t="str">
        <f t="shared" si="0"/>
        <v>1.30.</v>
      </c>
      <c r="B28" s="19" t="e">
        <f>IF($E28="m",VLOOKUP($J28,Daten!$D$3:$E$123,2),VLOOKUP($J28,Daten!$F$3:$G$123,2))</f>
        <v>#N/A</v>
      </c>
      <c r="C28" s="37"/>
      <c r="D28" s="38"/>
      <c r="E28" s="39"/>
      <c r="F28" s="40"/>
      <c r="G28" s="22" t="e">
        <f>VLOOKUP($F28,Daten!$A$2:$B$46,2)</f>
        <v>#N/A</v>
      </c>
      <c r="H28" s="47"/>
      <c r="I28" s="39"/>
      <c r="J28" s="39"/>
      <c r="K28" s="39"/>
      <c r="L28" s="39"/>
      <c r="M28" s="40"/>
      <c r="N28" s="67"/>
      <c r="O28" s="48"/>
    </row>
    <row r="29" spans="1:15" ht="15">
      <c r="A29" s="51" t="str">
        <f t="shared" si="0"/>
        <v>1.30.</v>
      </c>
      <c r="B29" s="19" t="e">
        <f>IF($E29="m",VLOOKUP($J29,Daten!$D$3:$E$123,2),VLOOKUP($J29,Daten!$F$3:$G$123,2))</f>
        <v>#N/A</v>
      </c>
      <c r="C29" s="37"/>
      <c r="D29" s="38"/>
      <c r="E29" s="39"/>
      <c r="F29" s="40"/>
      <c r="G29" s="22" t="e">
        <f>VLOOKUP($F29,Daten!$A$2:$B$46,2)</f>
        <v>#N/A</v>
      </c>
      <c r="H29" s="47"/>
      <c r="I29" s="39"/>
      <c r="J29" s="39"/>
      <c r="K29" s="39"/>
      <c r="L29" s="39"/>
      <c r="M29" s="40"/>
      <c r="N29" s="67"/>
      <c r="O29" s="48"/>
    </row>
    <row r="30" spans="1:15" ht="15">
      <c r="A30" s="51" t="str">
        <f t="shared" si="0"/>
        <v>1.30.</v>
      </c>
      <c r="B30" s="19" t="e">
        <f>IF($E30="m",VLOOKUP($J30,Daten!$D$3:$E$123,2),VLOOKUP($J30,Daten!$F$3:$G$123,2))</f>
        <v>#N/A</v>
      </c>
      <c r="C30" s="37"/>
      <c r="D30" s="38"/>
      <c r="E30" s="39"/>
      <c r="F30" s="40"/>
      <c r="G30" s="22" t="e">
        <f>VLOOKUP($F30,Daten!$A$2:$B$46,2)</f>
        <v>#N/A</v>
      </c>
      <c r="H30" s="47"/>
      <c r="I30" s="39"/>
      <c r="J30" s="39"/>
      <c r="K30" s="39"/>
      <c r="L30" s="39"/>
      <c r="M30" s="40"/>
      <c r="N30" s="67"/>
      <c r="O30" s="48"/>
    </row>
    <row r="31" spans="1:15" ht="15">
      <c r="A31" s="51" t="str">
        <f t="shared" si="0"/>
        <v>1.30.</v>
      </c>
      <c r="B31" s="19" t="e">
        <f>IF($E31="m",VLOOKUP($J31,Daten!$D$3:$E$123,2),VLOOKUP($J31,Daten!$F$3:$G$123,2))</f>
        <v>#N/A</v>
      </c>
      <c r="C31" s="37"/>
      <c r="D31" s="38"/>
      <c r="E31" s="39"/>
      <c r="F31" s="40"/>
      <c r="G31" s="22" t="e">
        <f>VLOOKUP($F31,Daten!$A$2:$B$46,2)</f>
        <v>#N/A</v>
      </c>
      <c r="H31" s="47"/>
      <c r="I31" s="39"/>
      <c r="J31" s="39"/>
      <c r="K31" s="39"/>
      <c r="L31" s="39"/>
      <c r="M31" s="40"/>
      <c r="N31" s="67"/>
      <c r="O31" s="48"/>
    </row>
    <row r="32" spans="1:15" ht="15">
      <c r="A32" s="51" t="str">
        <f t="shared" si="0"/>
        <v>1.30.</v>
      </c>
      <c r="B32" s="19" t="e">
        <f>IF($E32="m",VLOOKUP($J32,Daten!$D$3:$E$123,2),VLOOKUP($J32,Daten!$F$3:$G$123,2))</f>
        <v>#N/A</v>
      </c>
      <c r="C32" s="37"/>
      <c r="D32" s="38"/>
      <c r="E32" s="39"/>
      <c r="F32" s="40"/>
      <c r="G32" s="22" t="e">
        <f>VLOOKUP($F32,Daten!$A$2:$B$46,2)</f>
        <v>#N/A</v>
      </c>
      <c r="H32" s="47"/>
      <c r="I32" s="39"/>
      <c r="J32" s="39"/>
      <c r="K32" s="39"/>
      <c r="L32" s="39"/>
      <c r="M32" s="40"/>
      <c r="N32" s="67"/>
      <c r="O32" s="48"/>
    </row>
    <row r="33" spans="1:15" ht="15">
      <c r="A33" s="51" t="str">
        <f t="shared" si="0"/>
        <v>1.30.</v>
      </c>
      <c r="B33" s="19" t="e">
        <f>IF($E33="m",VLOOKUP($J33,Daten!$D$3:$E$123,2),VLOOKUP($J33,Daten!$F$3:$G$123,2))</f>
        <v>#N/A</v>
      </c>
      <c r="C33" s="37"/>
      <c r="D33" s="38"/>
      <c r="E33" s="39"/>
      <c r="F33" s="40"/>
      <c r="G33" s="22" t="e">
        <f>VLOOKUP($F33,Daten!$A$2:$B$46,2)</f>
        <v>#N/A</v>
      </c>
      <c r="H33" s="47"/>
      <c r="I33" s="39"/>
      <c r="J33" s="39"/>
      <c r="K33" s="39"/>
      <c r="L33" s="39"/>
      <c r="M33" s="40"/>
      <c r="N33" s="67"/>
      <c r="O33" s="48"/>
    </row>
    <row r="34" spans="1:15" ht="15">
      <c r="A34" s="51" t="str">
        <f t="shared" si="0"/>
        <v>1.30.</v>
      </c>
      <c r="B34" s="19" t="e">
        <f>IF($E34="m",VLOOKUP($J34,Daten!$D$3:$E$123,2),VLOOKUP($J34,Daten!$F$3:$G$123,2))</f>
        <v>#N/A</v>
      </c>
      <c r="C34" s="37"/>
      <c r="D34" s="38"/>
      <c r="E34" s="39"/>
      <c r="F34" s="40"/>
      <c r="G34" s="22" t="e">
        <f>VLOOKUP($F34,Daten!$A$2:$B$46,2)</f>
        <v>#N/A</v>
      </c>
      <c r="H34" s="47"/>
      <c r="I34" s="39"/>
      <c r="J34" s="39"/>
      <c r="K34" s="39"/>
      <c r="L34" s="39"/>
      <c r="M34" s="40"/>
      <c r="N34" s="67"/>
      <c r="O34" s="48"/>
    </row>
    <row r="35" spans="1:15" ht="15">
      <c r="A35" s="51" t="str">
        <f t="shared" si="0"/>
        <v>1.30.</v>
      </c>
      <c r="B35" s="19" t="e">
        <f>IF($E35="m",VLOOKUP($J35,Daten!$D$3:$E$123,2),VLOOKUP($J35,Daten!$F$3:$G$123,2))</f>
        <v>#N/A</v>
      </c>
      <c r="C35" s="37"/>
      <c r="D35" s="38"/>
      <c r="E35" s="39"/>
      <c r="F35" s="40"/>
      <c r="G35" s="22" t="e">
        <f>VLOOKUP($F35,Daten!$A$2:$B$46,2)</f>
        <v>#N/A</v>
      </c>
      <c r="H35" s="47"/>
      <c r="I35" s="39"/>
      <c r="J35" s="39"/>
      <c r="K35" s="39"/>
      <c r="L35" s="39"/>
      <c r="M35" s="40"/>
      <c r="N35" s="67"/>
      <c r="O35" s="48"/>
    </row>
    <row r="36" spans="1:15" ht="15">
      <c r="A36" s="51" t="str">
        <f t="shared" si="0"/>
        <v>1.30.</v>
      </c>
      <c r="B36" s="19" t="e">
        <f>IF($E36="m",VLOOKUP($J36,Daten!$D$3:$E$123,2),VLOOKUP($J36,Daten!$F$3:$G$123,2))</f>
        <v>#N/A</v>
      </c>
      <c r="C36" s="37"/>
      <c r="D36" s="38"/>
      <c r="E36" s="39"/>
      <c r="F36" s="40"/>
      <c r="G36" s="22" t="e">
        <f>VLOOKUP($F36,Daten!$A$2:$B$46,2)</f>
        <v>#N/A</v>
      </c>
      <c r="H36" s="47"/>
      <c r="I36" s="39"/>
      <c r="J36" s="39"/>
      <c r="K36" s="39"/>
      <c r="L36" s="39"/>
      <c r="M36" s="40"/>
      <c r="N36" s="67"/>
      <c r="O36" s="48"/>
    </row>
    <row r="37" spans="1:15" ht="15">
      <c r="A37" s="51" t="str">
        <f t="shared" si="0"/>
        <v>1.30.</v>
      </c>
      <c r="B37" s="19" t="e">
        <f>IF($E37="m",VLOOKUP($J37,Daten!$D$3:$E$123,2),VLOOKUP($J37,Daten!$F$3:$G$123,2))</f>
        <v>#N/A</v>
      </c>
      <c r="C37" s="37"/>
      <c r="D37" s="38"/>
      <c r="E37" s="39"/>
      <c r="F37" s="40"/>
      <c r="G37" s="22" t="e">
        <f>VLOOKUP($F37,Daten!$A$2:$B$46,2)</f>
        <v>#N/A</v>
      </c>
      <c r="H37" s="47"/>
      <c r="I37" s="39"/>
      <c r="J37" s="39"/>
      <c r="K37" s="39"/>
      <c r="L37" s="39"/>
      <c r="M37" s="40"/>
      <c r="N37" s="67"/>
      <c r="O37" s="48"/>
    </row>
    <row r="38" spans="1:15" ht="15">
      <c r="A38" s="51" t="str">
        <f t="shared" si="0"/>
        <v>1.30.</v>
      </c>
      <c r="B38" s="19" t="e">
        <f>IF($E38="m",VLOOKUP($J38,Daten!$D$3:$E$123,2),VLOOKUP($J38,Daten!$F$3:$G$123,2))</f>
        <v>#N/A</v>
      </c>
      <c r="C38" s="37"/>
      <c r="D38" s="38"/>
      <c r="E38" s="39"/>
      <c r="F38" s="40"/>
      <c r="G38" s="22" t="e">
        <f>VLOOKUP($F38,Daten!$A$2:$B$46,2)</f>
        <v>#N/A</v>
      </c>
      <c r="H38" s="47"/>
      <c r="I38" s="39"/>
      <c r="J38" s="39"/>
      <c r="K38" s="39"/>
      <c r="L38" s="39"/>
      <c r="M38" s="40"/>
      <c r="N38" s="67"/>
      <c r="O38" s="48"/>
    </row>
    <row r="39" spans="1:15" ht="15">
      <c r="A39" s="51" t="str">
        <f t="shared" si="0"/>
        <v>1.30.</v>
      </c>
      <c r="B39" s="19" t="e">
        <f>IF($E39="m",VLOOKUP($J39,Daten!$D$3:$E$123,2),VLOOKUP($J39,Daten!$F$3:$G$123,2))</f>
        <v>#N/A</v>
      </c>
      <c r="C39" s="37"/>
      <c r="D39" s="38"/>
      <c r="E39" s="39"/>
      <c r="F39" s="40"/>
      <c r="G39" s="22" t="e">
        <f>VLOOKUP($F39,Daten!$A$2:$B$46,2)</f>
        <v>#N/A</v>
      </c>
      <c r="H39" s="47"/>
      <c r="I39" s="39"/>
      <c r="J39" s="39"/>
      <c r="K39" s="39"/>
      <c r="L39" s="39"/>
      <c r="M39" s="40"/>
      <c r="N39" s="67"/>
      <c r="O39" s="48"/>
    </row>
    <row r="40" spans="1:15" ht="15">
      <c r="A40" s="51" t="str">
        <f t="shared" si="0"/>
        <v>1.30.</v>
      </c>
      <c r="B40" s="19" t="e">
        <f>IF($E40="m",VLOOKUP($J40,Daten!$D$3:$E$123,2),VLOOKUP($J40,Daten!$F$3:$G$123,2))</f>
        <v>#N/A</v>
      </c>
      <c r="C40" s="37"/>
      <c r="D40" s="38"/>
      <c r="E40" s="39"/>
      <c r="F40" s="40"/>
      <c r="G40" s="22" t="e">
        <f>VLOOKUP($F40,Daten!$A$2:$B$46,2)</f>
        <v>#N/A</v>
      </c>
      <c r="H40" s="47"/>
      <c r="I40" s="39"/>
      <c r="J40" s="39"/>
      <c r="K40" s="39"/>
      <c r="L40" s="39"/>
      <c r="M40" s="40"/>
      <c r="N40" s="67"/>
      <c r="O40" s="48"/>
    </row>
    <row r="41" spans="1:15" ht="15">
      <c r="A41" s="51" t="str">
        <f t="shared" si="0"/>
        <v>1.30.</v>
      </c>
      <c r="B41" s="19" t="e">
        <f>IF($E41="m",VLOOKUP($J41,Daten!$D$3:$E$123,2),VLOOKUP($J41,Daten!$F$3:$G$123,2))</f>
        <v>#N/A</v>
      </c>
      <c r="C41" s="37"/>
      <c r="D41" s="38"/>
      <c r="E41" s="39"/>
      <c r="F41" s="40"/>
      <c r="G41" s="22" t="e">
        <f>VLOOKUP($F41,Daten!$A$2:$B$46,2)</f>
        <v>#N/A</v>
      </c>
      <c r="H41" s="47"/>
      <c r="I41" s="39"/>
      <c r="J41" s="39"/>
      <c r="K41" s="39"/>
      <c r="L41" s="39"/>
      <c r="M41" s="40"/>
      <c r="N41" s="67"/>
      <c r="O41" s="48"/>
    </row>
    <row r="42" spans="1:15" ht="15">
      <c r="A42" s="51" t="str">
        <f t="shared" si="0"/>
        <v>1.30.</v>
      </c>
      <c r="B42" s="19" t="e">
        <f>IF($E42="m",VLOOKUP($J42,Daten!$D$3:$E$123,2),VLOOKUP($J42,Daten!$F$3:$G$123,2))</f>
        <v>#N/A</v>
      </c>
      <c r="C42" s="37"/>
      <c r="D42" s="38"/>
      <c r="E42" s="39"/>
      <c r="F42" s="40"/>
      <c r="G42" s="22" t="e">
        <f>VLOOKUP($F42,Daten!$A$2:$B$46,2)</f>
        <v>#N/A</v>
      </c>
      <c r="H42" s="47"/>
      <c r="I42" s="39"/>
      <c r="J42" s="39"/>
      <c r="K42" s="39"/>
      <c r="L42" s="39"/>
      <c r="M42" s="40"/>
      <c r="N42" s="67"/>
      <c r="O42" s="48"/>
    </row>
    <row r="43" spans="1:15" ht="15">
      <c r="A43" s="51" t="str">
        <f t="shared" si="0"/>
        <v>1.30.</v>
      </c>
      <c r="B43" s="19" t="e">
        <f>IF($E43="m",VLOOKUP($J43,Daten!$D$3:$E$123,2),VLOOKUP($J43,Daten!$F$3:$G$123,2))</f>
        <v>#N/A</v>
      </c>
      <c r="C43" s="37"/>
      <c r="D43" s="38"/>
      <c r="E43" s="39"/>
      <c r="F43" s="40"/>
      <c r="G43" s="22" t="e">
        <f>VLOOKUP($F43,Daten!$A$2:$B$46,2)</f>
        <v>#N/A</v>
      </c>
      <c r="H43" s="47"/>
      <c r="I43" s="39"/>
      <c r="J43" s="39"/>
      <c r="K43" s="39"/>
      <c r="L43" s="39"/>
      <c r="M43" s="40"/>
      <c r="N43" s="67"/>
      <c r="O43" s="48"/>
    </row>
    <row r="44" spans="1:15" ht="15">
      <c r="A44" s="51" t="str">
        <f t="shared" si="0"/>
        <v>1.30.</v>
      </c>
      <c r="B44" s="19" t="e">
        <f>IF($E44="m",VLOOKUP($J44,Daten!$D$3:$E$123,2),VLOOKUP($J44,Daten!$F$3:$G$123,2))</f>
        <v>#N/A</v>
      </c>
      <c r="C44" s="37"/>
      <c r="D44" s="38"/>
      <c r="E44" s="39"/>
      <c r="F44" s="40"/>
      <c r="G44" s="22" t="e">
        <f>VLOOKUP($F44,Daten!$A$2:$B$46,2)</f>
        <v>#N/A</v>
      </c>
      <c r="H44" s="47"/>
      <c r="I44" s="39"/>
      <c r="J44" s="39"/>
      <c r="K44" s="39"/>
      <c r="L44" s="39"/>
      <c r="M44" s="40"/>
      <c r="N44" s="67"/>
      <c r="O44" s="48"/>
    </row>
    <row r="45" spans="1:15" ht="15">
      <c r="A45" s="51" t="str">
        <f t="shared" si="0"/>
        <v>1.30.</v>
      </c>
      <c r="B45" s="19" t="e">
        <f>IF($E45="m",VLOOKUP($J45,Daten!$D$3:$E$123,2),VLOOKUP($J45,Daten!$F$3:$G$123,2))</f>
        <v>#N/A</v>
      </c>
      <c r="C45" s="37"/>
      <c r="D45" s="38"/>
      <c r="E45" s="39"/>
      <c r="F45" s="40"/>
      <c r="G45" s="22" t="e">
        <f>VLOOKUP($F45,Daten!$A$2:$B$46,2)</f>
        <v>#N/A</v>
      </c>
      <c r="H45" s="47"/>
      <c r="I45" s="39"/>
      <c r="J45" s="39"/>
      <c r="K45" s="39"/>
      <c r="L45" s="39"/>
      <c r="M45" s="40"/>
      <c r="N45" s="67"/>
      <c r="O45" s="48"/>
    </row>
    <row r="46" spans="1:15" ht="15">
      <c r="A46" s="51" t="str">
        <f t="shared" si="0"/>
        <v>1.30.</v>
      </c>
      <c r="B46" s="19" t="e">
        <f>IF($E46="m",VLOOKUP($J46,Daten!$D$3:$E$123,2),VLOOKUP($J46,Daten!$F$3:$G$123,2))</f>
        <v>#N/A</v>
      </c>
      <c r="C46" s="37"/>
      <c r="D46" s="38"/>
      <c r="E46" s="39"/>
      <c r="F46" s="40"/>
      <c r="G46" s="22" t="e">
        <f>VLOOKUP($F46,Daten!$A$2:$B$46,2)</f>
        <v>#N/A</v>
      </c>
      <c r="H46" s="47"/>
      <c r="I46" s="39"/>
      <c r="J46" s="39"/>
      <c r="K46" s="39"/>
      <c r="L46" s="39"/>
      <c r="M46" s="40"/>
      <c r="N46" s="67"/>
      <c r="O46" s="48"/>
    </row>
    <row r="47" spans="1:15" ht="15">
      <c r="A47" s="51" t="str">
        <f t="shared" si="0"/>
        <v>1.30.</v>
      </c>
      <c r="B47" s="19" t="e">
        <f>IF($E47="m",VLOOKUP($J47,Daten!$D$3:$E$123,2),VLOOKUP($J47,Daten!$F$3:$G$123,2))</f>
        <v>#N/A</v>
      </c>
      <c r="C47" s="37"/>
      <c r="D47" s="38"/>
      <c r="E47" s="39"/>
      <c r="F47" s="40"/>
      <c r="G47" s="22" t="e">
        <f>VLOOKUP($F47,Daten!$A$2:$B$46,2)</f>
        <v>#N/A</v>
      </c>
      <c r="H47" s="47"/>
      <c r="I47" s="39"/>
      <c r="J47" s="39"/>
      <c r="K47" s="39"/>
      <c r="L47" s="39"/>
      <c r="M47" s="40"/>
      <c r="N47" s="67"/>
      <c r="O47" s="48"/>
    </row>
    <row r="48" spans="1:15" ht="15">
      <c r="A48" s="51" t="str">
        <f t="shared" si="0"/>
        <v>1.30.</v>
      </c>
      <c r="B48" s="19" t="e">
        <f>IF($E48="m",VLOOKUP($J48,Daten!$D$3:$E$123,2),VLOOKUP($J48,Daten!$F$3:$G$123,2))</f>
        <v>#N/A</v>
      </c>
      <c r="C48" s="37"/>
      <c r="D48" s="38"/>
      <c r="E48" s="39"/>
      <c r="F48" s="40"/>
      <c r="G48" s="22" t="e">
        <f>VLOOKUP($F48,Daten!$A$2:$B$46,2)</f>
        <v>#N/A</v>
      </c>
      <c r="H48" s="47"/>
      <c r="I48" s="39"/>
      <c r="J48" s="39"/>
      <c r="K48" s="39"/>
      <c r="L48" s="39"/>
      <c r="M48" s="40"/>
      <c r="N48" s="67"/>
      <c r="O48" s="48"/>
    </row>
    <row r="49" spans="1:15" ht="15">
      <c r="A49" s="51" t="str">
        <f t="shared" si="0"/>
        <v>1.30.</v>
      </c>
      <c r="B49" s="19" t="e">
        <f>IF($E49="m",VLOOKUP($J49,Daten!$D$3:$E$123,2),VLOOKUP($J49,Daten!$F$3:$G$123,2))</f>
        <v>#N/A</v>
      </c>
      <c r="C49" s="37"/>
      <c r="D49" s="38"/>
      <c r="E49" s="39"/>
      <c r="F49" s="40"/>
      <c r="G49" s="22" t="e">
        <f>VLOOKUP($F49,Daten!$A$2:$B$46,2)</f>
        <v>#N/A</v>
      </c>
      <c r="H49" s="47"/>
      <c r="I49" s="39"/>
      <c r="J49" s="39"/>
      <c r="K49" s="39"/>
      <c r="L49" s="39"/>
      <c r="M49" s="40"/>
      <c r="N49" s="67"/>
      <c r="O49" s="48"/>
    </row>
    <row r="50" spans="1:15" ht="15">
      <c r="A50" s="51" t="str">
        <f t="shared" si="0"/>
        <v>1.30.</v>
      </c>
      <c r="B50" s="19" t="e">
        <f>IF($E50="m",VLOOKUP($J50,Daten!$D$3:$E$123,2),VLOOKUP($J50,Daten!$F$3:$G$123,2))</f>
        <v>#N/A</v>
      </c>
      <c r="C50" s="37"/>
      <c r="D50" s="38"/>
      <c r="E50" s="39"/>
      <c r="F50" s="40"/>
      <c r="G50" s="22" t="e">
        <f>VLOOKUP($F50,Daten!$A$2:$B$46,2)</f>
        <v>#N/A</v>
      </c>
      <c r="H50" s="47"/>
      <c r="I50" s="39"/>
      <c r="J50" s="39"/>
      <c r="K50" s="39"/>
      <c r="L50" s="39"/>
      <c r="M50" s="40"/>
      <c r="N50" s="67"/>
      <c r="O50" s="48"/>
    </row>
    <row r="51" spans="1:15" ht="15">
      <c r="A51" s="51" t="str">
        <f t="shared" si="0"/>
        <v>1.30.</v>
      </c>
      <c r="B51" s="19" t="e">
        <f>IF($E51="m",VLOOKUP($J51,Daten!$D$3:$E$123,2),VLOOKUP($J51,Daten!$F$3:$G$123,2))</f>
        <v>#N/A</v>
      </c>
      <c r="C51" s="37"/>
      <c r="D51" s="38"/>
      <c r="E51" s="39"/>
      <c r="F51" s="40"/>
      <c r="G51" s="22" t="e">
        <f>VLOOKUP($F51,Daten!$A$2:$B$46,2)</f>
        <v>#N/A</v>
      </c>
      <c r="H51" s="47"/>
      <c r="I51" s="39"/>
      <c r="J51" s="39"/>
      <c r="K51" s="39"/>
      <c r="L51" s="39"/>
      <c r="M51" s="40"/>
      <c r="N51" s="67"/>
      <c r="O51" s="48"/>
    </row>
    <row r="52" spans="1:15" ht="15">
      <c r="A52" s="51" t="str">
        <f t="shared" si="0"/>
        <v>1.30.</v>
      </c>
      <c r="B52" s="19" t="e">
        <f>IF($E52="m",VLOOKUP($J52,Daten!$D$3:$E$123,2),VLOOKUP($J52,Daten!$F$3:$G$123,2))</f>
        <v>#N/A</v>
      </c>
      <c r="C52" s="37"/>
      <c r="D52" s="38"/>
      <c r="E52" s="39"/>
      <c r="F52" s="40"/>
      <c r="G52" s="22" t="e">
        <f>VLOOKUP($F52,Daten!$A$2:$B$46,2)</f>
        <v>#N/A</v>
      </c>
      <c r="H52" s="47"/>
      <c r="I52" s="39"/>
      <c r="J52" s="39"/>
      <c r="K52" s="39"/>
      <c r="L52" s="39"/>
      <c r="M52" s="40"/>
      <c r="N52" s="67"/>
      <c r="O52" s="48"/>
    </row>
    <row r="53" spans="1:15" ht="15">
      <c r="A53" s="51" t="str">
        <f t="shared" si="0"/>
        <v>1.30.</v>
      </c>
      <c r="B53" s="19" t="e">
        <f>IF($E53="m",VLOOKUP($J53,Daten!$D$3:$E$123,2),VLOOKUP($J53,Daten!$F$3:$G$123,2))</f>
        <v>#N/A</v>
      </c>
      <c r="C53" s="37"/>
      <c r="D53" s="38"/>
      <c r="E53" s="39"/>
      <c r="F53" s="40"/>
      <c r="G53" s="22" t="e">
        <f>VLOOKUP($F53,Daten!$A$2:$B$46,2)</f>
        <v>#N/A</v>
      </c>
      <c r="H53" s="47"/>
      <c r="I53" s="39"/>
      <c r="J53" s="39"/>
      <c r="K53" s="39"/>
      <c r="L53" s="39"/>
      <c r="M53" s="40"/>
      <c r="N53" s="67"/>
      <c r="O53" s="48"/>
    </row>
    <row r="54" spans="1:15" ht="15">
      <c r="A54" s="51" t="str">
        <f t="shared" si="0"/>
        <v>1.30.</v>
      </c>
      <c r="B54" s="19" t="e">
        <f>IF($E54="m",VLOOKUP($J54,Daten!$D$3:$E$123,2),VLOOKUP($J54,Daten!$F$3:$G$123,2))</f>
        <v>#N/A</v>
      </c>
      <c r="C54" s="37"/>
      <c r="D54" s="38"/>
      <c r="E54" s="39"/>
      <c r="F54" s="40"/>
      <c r="G54" s="22" t="e">
        <f>VLOOKUP($F54,Daten!$A$2:$B$46,2)</f>
        <v>#N/A</v>
      </c>
      <c r="H54" s="47"/>
      <c r="I54" s="39"/>
      <c r="J54" s="39"/>
      <c r="K54" s="39"/>
      <c r="L54" s="39"/>
      <c r="M54" s="40"/>
      <c r="N54" s="67"/>
      <c r="O54" s="48"/>
    </row>
    <row r="55" spans="1:15" ht="15">
      <c r="A55" s="51" t="str">
        <f t="shared" si="0"/>
        <v>1.30.</v>
      </c>
      <c r="B55" s="19" t="e">
        <f>IF($E55="m",VLOOKUP($J55,Daten!$D$3:$E$123,2),VLOOKUP($J55,Daten!$F$3:$G$123,2))</f>
        <v>#N/A</v>
      </c>
      <c r="C55" s="37"/>
      <c r="D55" s="38"/>
      <c r="E55" s="39"/>
      <c r="F55" s="40"/>
      <c r="G55" s="22" t="e">
        <f>VLOOKUP($F55,Daten!$A$2:$B$46,2)</f>
        <v>#N/A</v>
      </c>
      <c r="H55" s="47"/>
      <c r="I55" s="39"/>
      <c r="J55" s="39"/>
      <c r="K55" s="39"/>
      <c r="L55" s="39"/>
      <c r="M55" s="40"/>
      <c r="N55" s="67"/>
      <c r="O55" s="48"/>
    </row>
    <row r="56" spans="1:15" ht="15">
      <c r="A56" s="51" t="str">
        <f t="shared" si="0"/>
        <v>1.30.</v>
      </c>
      <c r="B56" s="19" t="e">
        <f>IF($E56="m",VLOOKUP($J56,Daten!$D$3:$E$123,2),VLOOKUP($J56,Daten!$F$3:$G$123,2))</f>
        <v>#N/A</v>
      </c>
      <c r="C56" s="37"/>
      <c r="D56" s="38"/>
      <c r="E56" s="39"/>
      <c r="F56" s="40"/>
      <c r="G56" s="22" t="e">
        <f>VLOOKUP($F56,Daten!$A$2:$B$46,2)</f>
        <v>#N/A</v>
      </c>
      <c r="H56" s="47"/>
      <c r="I56" s="39"/>
      <c r="J56" s="39"/>
      <c r="K56" s="39"/>
      <c r="L56" s="39"/>
      <c r="M56" s="40"/>
      <c r="N56" s="67"/>
      <c r="O56" s="48"/>
    </row>
    <row r="57" spans="1:15" ht="15">
      <c r="A57" s="51" t="str">
        <f t="shared" si="0"/>
        <v>1.30.</v>
      </c>
      <c r="B57" s="19" t="e">
        <f>IF($E57="m",VLOOKUP($J57,Daten!$D$3:$E$123,2),VLOOKUP($J57,Daten!$F$3:$G$123,2))</f>
        <v>#N/A</v>
      </c>
      <c r="C57" s="37"/>
      <c r="D57" s="38"/>
      <c r="E57" s="39"/>
      <c r="F57" s="40"/>
      <c r="G57" s="22" t="e">
        <f>VLOOKUP($F57,Daten!$A$2:$B$46,2)</f>
        <v>#N/A</v>
      </c>
      <c r="H57" s="47"/>
      <c r="I57" s="39"/>
      <c r="J57" s="39"/>
      <c r="K57" s="39"/>
      <c r="L57" s="39"/>
      <c r="M57" s="40"/>
      <c r="N57" s="67"/>
      <c r="O57" s="48"/>
    </row>
    <row r="58" spans="1:15" ht="15">
      <c r="A58" s="51" t="str">
        <f t="shared" si="0"/>
        <v>1.30.</v>
      </c>
      <c r="B58" s="19" t="e">
        <f>IF($E58="m",VLOOKUP($J58,Daten!$D$3:$E$123,2),VLOOKUP($J58,Daten!$F$3:$G$123,2))</f>
        <v>#N/A</v>
      </c>
      <c r="C58" s="37"/>
      <c r="D58" s="38"/>
      <c r="E58" s="39"/>
      <c r="F58" s="40"/>
      <c r="G58" s="22" t="e">
        <f>VLOOKUP($F58,Daten!$A$2:$B$46,2)</f>
        <v>#N/A</v>
      </c>
      <c r="H58" s="47"/>
      <c r="I58" s="39"/>
      <c r="J58" s="39"/>
      <c r="K58" s="39"/>
      <c r="L58" s="39"/>
      <c r="M58" s="40"/>
      <c r="N58" s="67"/>
      <c r="O58" s="48"/>
    </row>
    <row r="59" spans="1:15" ht="15.75" thickBot="1">
      <c r="A59" s="144" t="str">
        <f t="shared" si="0"/>
        <v>1.30.</v>
      </c>
      <c r="B59" s="20" t="e">
        <f>IF($E59="m",VLOOKUP($J59,Daten!$D$3:$E$123,2),VLOOKUP($J59,Daten!$F$3:$G$123,2))</f>
        <v>#N/A</v>
      </c>
      <c r="C59" s="41"/>
      <c r="D59" s="42"/>
      <c r="E59" s="43"/>
      <c r="F59" s="44"/>
      <c r="G59" s="23" t="e">
        <f>VLOOKUP($F59,Daten!$A$2:$B$46,2)</f>
        <v>#N/A</v>
      </c>
      <c r="H59" s="49"/>
      <c r="I59" s="43"/>
      <c r="J59" s="43"/>
      <c r="K59" s="43"/>
      <c r="L59" s="43"/>
      <c r="M59" s="44"/>
      <c r="N59" s="70"/>
      <c r="O59" s="50"/>
    </row>
    <row r="60" spans="1:15" ht="15">
      <c r="A60" s="7"/>
      <c r="B60" s="7"/>
      <c r="C60" s="8"/>
      <c r="D60" s="8"/>
      <c r="E60" s="7"/>
      <c r="F60" s="7"/>
      <c r="G60" s="7"/>
      <c r="H60" s="7"/>
      <c r="I60" s="7"/>
      <c r="J60" s="7"/>
      <c r="K60" s="7"/>
      <c r="L60" s="7"/>
      <c r="M60" s="7"/>
      <c r="N60" s="68"/>
      <c r="O60" s="7"/>
    </row>
    <row r="61" spans="1:15" ht="15">
      <c r="A61" s="7"/>
      <c r="B61" s="7"/>
      <c r="C61" s="8"/>
      <c r="D61" s="8"/>
      <c r="E61" s="7"/>
      <c r="F61" s="7"/>
      <c r="G61" s="7"/>
      <c r="H61" s="7"/>
      <c r="I61" s="7"/>
      <c r="J61" s="7"/>
      <c r="K61" s="7"/>
      <c r="L61" s="7"/>
      <c r="M61" s="7"/>
      <c r="N61" s="68"/>
      <c r="O61" s="7"/>
    </row>
    <row r="62" spans="1:15" ht="15">
      <c r="A62" s="7"/>
      <c r="B62" s="7"/>
      <c r="C62" s="8"/>
      <c r="D62" s="8"/>
      <c r="E62" s="7"/>
      <c r="F62" s="7"/>
      <c r="G62" s="7"/>
      <c r="H62" s="7"/>
      <c r="I62" s="7"/>
      <c r="J62" s="7"/>
      <c r="K62" s="7"/>
      <c r="L62" s="7"/>
      <c r="M62" s="7"/>
      <c r="N62" s="68"/>
      <c r="O62" s="7"/>
    </row>
    <row r="63" spans="1:15" ht="15">
      <c r="A63" s="7"/>
      <c r="B63" s="7"/>
      <c r="C63" s="8"/>
      <c r="D63" s="8"/>
      <c r="E63" s="7"/>
      <c r="F63" s="7"/>
      <c r="G63" s="7"/>
      <c r="H63" s="7"/>
      <c r="I63" s="7"/>
      <c r="J63" s="7"/>
      <c r="K63" s="7"/>
      <c r="L63" s="7"/>
      <c r="M63" s="7"/>
      <c r="N63" s="68"/>
      <c r="O63" s="7"/>
    </row>
    <row r="64" spans="1:15" ht="15">
      <c r="A64" s="7"/>
      <c r="B64" s="7"/>
      <c r="C64" s="8"/>
      <c r="D64" s="8"/>
      <c r="E64" s="7"/>
      <c r="F64" s="7"/>
      <c r="G64" s="7"/>
      <c r="H64" s="7"/>
      <c r="I64" s="7"/>
      <c r="J64" s="7"/>
      <c r="K64" s="7"/>
      <c r="L64" s="7"/>
      <c r="M64" s="7"/>
      <c r="N64" s="68"/>
      <c r="O64" s="7"/>
    </row>
    <row r="65" spans="1:15" ht="15">
      <c r="A65" s="7"/>
      <c r="B65" s="7"/>
      <c r="C65" s="8"/>
      <c r="D65" s="8"/>
      <c r="E65" s="7"/>
      <c r="F65" s="7"/>
      <c r="G65" s="7"/>
      <c r="H65" s="7"/>
      <c r="I65" s="7"/>
      <c r="J65" s="7"/>
      <c r="K65" s="7"/>
      <c r="L65" s="7"/>
      <c r="M65" s="7"/>
      <c r="N65" s="68"/>
      <c r="O65" s="7"/>
    </row>
    <row r="66" spans="1:15" ht="15">
      <c r="A66" s="7"/>
      <c r="B66" s="7"/>
      <c r="C66" s="8"/>
      <c r="D66" s="8"/>
      <c r="E66" s="7"/>
      <c r="F66" s="7"/>
      <c r="G66" s="7"/>
      <c r="H66" s="7"/>
      <c r="I66" s="7"/>
      <c r="J66" s="7"/>
      <c r="K66" s="7"/>
      <c r="L66" s="7"/>
      <c r="M66" s="7"/>
      <c r="N66" s="68"/>
      <c r="O66" s="7"/>
    </row>
    <row r="67" spans="1:15" ht="15">
      <c r="A67" s="7"/>
      <c r="B67" s="7"/>
      <c r="C67" s="8"/>
      <c r="D67" s="8"/>
      <c r="E67" s="7"/>
      <c r="F67" s="7"/>
      <c r="G67" s="7"/>
      <c r="H67" s="7"/>
      <c r="I67" s="7"/>
      <c r="J67" s="7"/>
      <c r="K67" s="7"/>
      <c r="L67" s="7"/>
      <c r="M67" s="7"/>
      <c r="N67" s="68"/>
      <c r="O67" s="7"/>
    </row>
    <row r="68" spans="1:15" ht="15">
      <c r="A68" s="7"/>
      <c r="B68" s="7"/>
      <c r="C68" s="8"/>
      <c r="D68" s="8"/>
      <c r="E68" s="7"/>
      <c r="F68" s="7"/>
      <c r="G68" s="7"/>
      <c r="H68" s="7"/>
      <c r="I68" s="7"/>
      <c r="J68" s="7"/>
      <c r="K68" s="7"/>
      <c r="L68" s="7"/>
      <c r="M68" s="7"/>
      <c r="N68" s="68"/>
      <c r="O68" s="7"/>
    </row>
    <row r="69" spans="1:15" ht="15">
      <c r="A69" s="7"/>
      <c r="B69" s="7"/>
      <c r="C69" s="8"/>
      <c r="D69" s="8"/>
      <c r="E69" s="7"/>
      <c r="F69" s="7"/>
      <c r="G69" s="7"/>
      <c r="H69" s="7"/>
      <c r="I69" s="7"/>
      <c r="J69" s="7"/>
      <c r="K69" s="7"/>
      <c r="L69" s="7"/>
      <c r="M69" s="7"/>
      <c r="N69" s="68"/>
      <c r="O69" s="7"/>
    </row>
    <row r="70" spans="1:15" ht="15">
      <c r="A70" s="7"/>
      <c r="B70" s="7"/>
      <c r="C70" s="8"/>
      <c r="D70" s="8"/>
      <c r="E70" s="7"/>
      <c r="F70" s="7"/>
      <c r="G70" s="7"/>
      <c r="H70" s="7"/>
      <c r="I70" s="7"/>
      <c r="J70" s="7"/>
      <c r="K70" s="7"/>
      <c r="L70" s="7"/>
      <c r="M70" s="7"/>
      <c r="N70" s="68"/>
      <c r="O70" s="7"/>
    </row>
    <row r="71" spans="1:15" ht="15">
      <c r="A71" s="7"/>
      <c r="B71" s="7"/>
      <c r="C71" s="8"/>
      <c r="D71" s="8"/>
      <c r="E71" s="7"/>
      <c r="F71" s="7"/>
      <c r="G71" s="7"/>
      <c r="H71" s="7"/>
      <c r="I71" s="7"/>
      <c r="J71" s="7"/>
      <c r="K71" s="7"/>
      <c r="L71" s="7"/>
      <c r="M71" s="7"/>
      <c r="N71" s="68"/>
      <c r="O71" s="7"/>
    </row>
    <row r="72" spans="1:15" ht="15">
      <c r="A72" s="7"/>
      <c r="B72" s="7"/>
      <c r="C72" s="8"/>
      <c r="D72" s="8"/>
      <c r="E72" s="7"/>
      <c r="F72" s="7"/>
      <c r="G72" s="7"/>
      <c r="H72" s="7"/>
      <c r="I72" s="7"/>
      <c r="J72" s="7"/>
      <c r="K72" s="7"/>
      <c r="L72" s="7"/>
      <c r="M72" s="7"/>
      <c r="N72" s="68"/>
      <c r="O72" s="7"/>
    </row>
    <row r="73" spans="1:15" ht="15">
      <c r="A73" s="7"/>
      <c r="B73" s="7"/>
      <c r="C73" s="8"/>
      <c r="D73" s="8"/>
      <c r="E73" s="7"/>
      <c r="F73" s="7"/>
      <c r="G73" s="7"/>
      <c r="H73" s="7"/>
      <c r="I73" s="7"/>
      <c r="J73" s="7"/>
      <c r="K73" s="7"/>
      <c r="L73" s="7"/>
      <c r="M73" s="7"/>
      <c r="N73" s="68"/>
      <c r="O73" s="7"/>
    </row>
    <row r="74" spans="1:15" ht="15">
      <c r="A74" s="7"/>
      <c r="B74" s="7"/>
      <c r="C74" s="8"/>
      <c r="D74" s="8"/>
      <c r="E74" s="7"/>
      <c r="F74" s="7"/>
      <c r="G74" s="7"/>
      <c r="H74" s="7"/>
      <c r="I74" s="7"/>
      <c r="J74" s="7"/>
      <c r="K74" s="7"/>
      <c r="L74" s="7"/>
      <c r="M74" s="7"/>
      <c r="N74" s="68"/>
      <c r="O74" s="7"/>
    </row>
    <row r="75" spans="1:15" ht="15">
      <c r="A75" s="7"/>
      <c r="B75" s="7"/>
      <c r="C75" s="8"/>
      <c r="D75" s="8"/>
      <c r="E75" s="7"/>
      <c r="F75" s="7"/>
      <c r="G75" s="7"/>
      <c r="H75" s="7"/>
      <c r="I75" s="7"/>
      <c r="J75" s="7"/>
      <c r="K75" s="7"/>
      <c r="L75" s="7"/>
      <c r="M75" s="7"/>
      <c r="N75" s="68"/>
      <c r="O75" s="7"/>
    </row>
    <row r="76" spans="1:15" ht="15">
      <c r="A76" s="7"/>
      <c r="B76" s="7"/>
      <c r="C76" s="8"/>
      <c r="D76" s="8"/>
      <c r="E76" s="7"/>
      <c r="F76" s="7"/>
      <c r="G76" s="7"/>
      <c r="H76" s="7"/>
      <c r="I76" s="7"/>
      <c r="J76" s="7"/>
      <c r="K76" s="7"/>
      <c r="L76" s="7"/>
      <c r="M76" s="7"/>
      <c r="N76" s="68"/>
      <c r="O76" s="7"/>
    </row>
    <row r="77" spans="1:15" ht="15">
      <c r="A77" s="7"/>
      <c r="B77" s="7"/>
      <c r="C77" s="8"/>
      <c r="D77" s="8"/>
      <c r="E77" s="7"/>
      <c r="F77" s="7"/>
      <c r="G77" s="7"/>
      <c r="H77" s="7"/>
      <c r="I77" s="7"/>
      <c r="J77" s="7"/>
      <c r="K77" s="7"/>
      <c r="L77" s="7"/>
      <c r="M77" s="7"/>
      <c r="N77" s="68"/>
      <c r="O77" s="7"/>
    </row>
    <row r="78" spans="1:15" ht="15">
      <c r="A78" s="7"/>
      <c r="B78" s="7"/>
      <c r="C78" s="8"/>
      <c r="D78" s="8"/>
      <c r="E78" s="7"/>
      <c r="F78" s="7"/>
      <c r="G78" s="7"/>
      <c r="H78" s="7"/>
      <c r="I78" s="7"/>
      <c r="J78" s="7"/>
      <c r="K78" s="7"/>
      <c r="L78" s="7"/>
      <c r="M78" s="7"/>
      <c r="N78" s="68"/>
      <c r="O78" s="7"/>
    </row>
    <row r="79" spans="1:15" ht="15">
      <c r="A79" s="7"/>
      <c r="B79" s="7"/>
      <c r="C79" s="8"/>
      <c r="D79" s="8"/>
      <c r="E79" s="7"/>
      <c r="F79" s="7"/>
      <c r="G79" s="7"/>
      <c r="H79" s="7"/>
      <c r="I79" s="7"/>
      <c r="J79" s="7"/>
      <c r="K79" s="7"/>
      <c r="L79" s="7"/>
      <c r="M79" s="7"/>
      <c r="N79" s="68"/>
      <c r="O79" s="7"/>
    </row>
    <row r="80" spans="1:15" ht="15">
      <c r="A80" s="7"/>
      <c r="B80" s="7"/>
      <c r="C80" s="8"/>
      <c r="D80" s="8"/>
      <c r="E80" s="7"/>
      <c r="F80" s="7"/>
      <c r="G80" s="7"/>
      <c r="H80" s="7"/>
      <c r="I80" s="7"/>
      <c r="J80" s="7"/>
      <c r="K80" s="7"/>
      <c r="L80" s="7"/>
      <c r="M80" s="7"/>
      <c r="N80" s="68"/>
      <c r="O80" s="7"/>
    </row>
    <row r="81" spans="1:15" ht="15">
      <c r="A81" s="7"/>
      <c r="B81" s="7"/>
      <c r="C81" s="8"/>
      <c r="D81" s="8"/>
      <c r="E81" s="7"/>
      <c r="F81" s="7"/>
      <c r="G81" s="7"/>
      <c r="H81" s="7"/>
      <c r="I81" s="7"/>
      <c r="J81" s="7"/>
      <c r="K81" s="7"/>
      <c r="L81" s="7"/>
      <c r="M81" s="7"/>
      <c r="N81" s="68"/>
      <c r="O81" s="7"/>
    </row>
    <row r="82" spans="1:15" ht="15">
      <c r="A82" s="7"/>
      <c r="B82" s="7"/>
      <c r="C82" s="8"/>
      <c r="D82" s="8"/>
      <c r="E82" s="7"/>
      <c r="F82" s="7"/>
      <c r="G82" s="7"/>
      <c r="H82" s="7"/>
      <c r="I82" s="7"/>
      <c r="J82" s="7"/>
      <c r="K82" s="7"/>
      <c r="L82" s="7"/>
      <c r="M82" s="7"/>
      <c r="N82" s="68"/>
      <c r="O82" s="7"/>
    </row>
    <row r="83" spans="1:15" ht="15">
      <c r="A83" s="7"/>
      <c r="B83" s="7"/>
      <c r="C83" s="8"/>
      <c r="D83" s="8"/>
      <c r="E83" s="7"/>
      <c r="F83" s="7"/>
      <c r="G83" s="7"/>
      <c r="H83" s="7"/>
      <c r="I83" s="7"/>
      <c r="J83" s="7"/>
      <c r="K83" s="7"/>
      <c r="L83" s="7"/>
      <c r="M83" s="7"/>
      <c r="N83" s="68"/>
      <c r="O83" s="7"/>
    </row>
    <row r="84" spans="1:15" ht="15">
      <c r="A84" s="7"/>
      <c r="B84" s="7"/>
      <c r="C84" s="8"/>
      <c r="D84" s="8"/>
      <c r="E84" s="7"/>
      <c r="F84" s="7"/>
      <c r="G84" s="7"/>
      <c r="H84" s="7"/>
      <c r="I84" s="7"/>
      <c r="J84" s="7"/>
      <c r="K84" s="7"/>
      <c r="L84" s="7"/>
      <c r="M84" s="7"/>
      <c r="N84" s="68"/>
      <c r="O84" s="7"/>
    </row>
    <row r="85" spans="1:15" ht="15">
      <c r="A85" s="7"/>
      <c r="B85" s="7"/>
      <c r="C85" s="8"/>
      <c r="D85" s="8"/>
      <c r="E85" s="7"/>
      <c r="F85" s="7"/>
      <c r="G85" s="7"/>
      <c r="H85" s="7"/>
      <c r="I85" s="7"/>
      <c r="J85" s="7"/>
      <c r="K85" s="7"/>
      <c r="L85" s="7"/>
      <c r="M85" s="7"/>
      <c r="N85" s="68"/>
      <c r="O85" s="7"/>
    </row>
    <row r="86" spans="1:15" ht="15">
      <c r="A86" s="7"/>
      <c r="B86" s="7"/>
      <c r="C86" s="8"/>
      <c r="D86" s="8"/>
      <c r="E86" s="7"/>
      <c r="F86" s="7"/>
      <c r="G86" s="7"/>
      <c r="H86" s="7"/>
      <c r="I86" s="7"/>
      <c r="J86" s="7"/>
      <c r="K86" s="7"/>
      <c r="L86" s="7"/>
      <c r="M86" s="7"/>
      <c r="N86" s="68"/>
      <c r="O86" s="7"/>
    </row>
    <row r="87" spans="1:15" ht="15">
      <c r="A87" s="7"/>
      <c r="B87" s="7"/>
      <c r="C87" s="8"/>
      <c r="D87" s="8"/>
      <c r="E87" s="7"/>
      <c r="F87" s="7"/>
      <c r="G87" s="7"/>
      <c r="H87" s="7"/>
      <c r="I87" s="7"/>
      <c r="J87" s="7"/>
      <c r="K87" s="7"/>
      <c r="L87" s="7"/>
      <c r="M87" s="7"/>
      <c r="N87" s="68"/>
      <c r="O87" s="7"/>
    </row>
    <row r="88" spans="1:16" ht="15">
      <c r="A88" s="7"/>
      <c r="B88" s="7"/>
      <c r="C88" s="8"/>
      <c r="D88" s="8"/>
      <c r="E88" s="7"/>
      <c r="F88" s="7"/>
      <c r="G88" s="7"/>
      <c r="H88" s="7"/>
      <c r="I88" s="7"/>
      <c r="J88" s="7"/>
      <c r="K88" s="7"/>
      <c r="L88" s="7"/>
      <c r="M88" s="7"/>
      <c r="N88" s="68"/>
      <c r="O88" s="7"/>
      <c r="P88" s="9"/>
    </row>
    <row r="89" spans="1:16" ht="15">
      <c r="A89" s="7"/>
      <c r="B89" s="7"/>
      <c r="C89" s="8"/>
      <c r="D89" s="8"/>
      <c r="E89" s="7"/>
      <c r="F89" s="7"/>
      <c r="G89" s="7"/>
      <c r="H89" s="7"/>
      <c r="I89" s="7"/>
      <c r="J89" s="7"/>
      <c r="K89" s="7"/>
      <c r="L89" s="7"/>
      <c r="M89" s="7"/>
      <c r="N89" s="68"/>
      <c r="O89" s="7"/>
      <c r="P89" s="9"/>
    </row>
    <row r="90" spans="1:16" ht="15">
      <c r="A90" s="7"/>
      <c r="B90" s="7"/>
      <c r="C90" s="8"/>
      <c r="D90" s="8"/>
      <c r="E90" s="7"/>
      <c r="F90" s="7"/>
      <c r="G90" s="7"/>
      <c r="H90" s="7"/>
      <c r="I90" s="7"/>
      <c r="J90" s="7"/>
      <c r="K90" s="7"/>
      <c r="L90" s="7"/>
      <c r="M90" s="7"/>
      <c r="N90" s="68"/>
      <c r="O90" s="7"/>
      <c r="P90" s="9"/>
    </row>
    <row r="91" spans="1:16" ht="15">
      <c r="A91" s="7"/>
      <c r="B91" s="7"/>
      <c r="C91" s="8"/>
      <c r="D91" s="8"/>
      <c r="E91" s="7"/>
      <c r="F91" s="7"/>
      <c r="G91" s="7"/>
      <c r="H91" s="7"/>
      <c r="I91" s="7"/>
      <c r="J91" s="7"/>
      <c r="K91" s="7"/>
      <c r="L91" s="7"/>
      <c r="M91" s="7"/>
      <c r="N91" s="68"/>
      <c r="O91" s="7"/>
      <c r="P91" s="9"/>
    </row>
    <row r="92" spans="1:16" ht="15">
      <c r="A92" s="7"/>
      <c r="B92" s="7"/>
      <c r="C92" s="8"/>
      <c r="D92" s="8"/>
      <c r="E92" s="7"/>
      <c r="F92" s="7"/>
      <c r="G92" s="7"/>
      <c r="H92" s="7"/>
      <c r="I92" s="7"/>
      <c r="J92" s="7"/>
      <c r="K92" s="7"/>
      <c r="L92" s="7"/>
      <c r="M92" s="7"/>
      <c r="N92" s="68"/>
      <c r="O92" s="7"/>
      <c r="P92" s="9"/>
    </row>
  </sheetData>
  <sheetProtection sheet="1"/>
  <mergeCells count="1">
    <mergeCell ref="A1:O1"/>
  </mergeCells>
  <conditionalFormatting sqref="L3:L59">
    <cfRule type="containsText" priority="3" dxfId="7" operator="containsText" text="M4">
      <formula>NOT(ISERROR(SEARCH("M4",L3)))</formula>
    </cfRule>
    <cfRule type="containsText" priority="4" dxfId="6" operator="containsText" text="M3">
      <formula>NOT(ISERROR(SEARCH("M3",L3)))</formula>
    </cfRule>
    <cfRule type="containsText" priority="5" dxfId="0" operator="containsText" text="M2">
      <formula>NOT(ISERROR(SEARCH("M2",L3)))</formula>
    </cfRule>
    <cfRule type="containsText" priority="8" dxfId="156" operator="containsText" text="M1">
      <formula>NOT(ISERROR(SEARCH("M1",L3)))</formula>
    </cfRule>
  </conditionalFormatting>
  <conditionalFormatting sqref="O3:O59">
    <cfRule type="containsText" priority="7" dxfId="4" operator="containsText" text="Breitensport">
      <formula>NOT(ISERROR(SEARCH("Breitensport",O3)))</formula>
    </cfRule>
  </conditionalFormatting>
  <conditionalFormatting sqref="G1 G3:G65536">
    <cfRule type="containsText" priority="6" dxfId="157" operator="containsText" text="nicht vergeben">
      <formula>NOT(ISERROR(SEARCH("nicht vergeben",G1)))</formula>
    </cfRule>
  </conditionalFormatting>
  <conditionalFormatting sqref="G2">
    <cfRule type="containsText" priority="2" dxfId="157" operator="containsText" text="nicht vergeben">
      <formula>NOT(ISERROR(SEARCH("nicht vergeben",G2)))</formula>
    </cfRule>
  </conditionalFormatting>
  <conditionalFormatting sqref="N1:N65536">
    <cfRule type="containsText" priority="1" dxfId="0" operator="containsText" text="Ja">
      <formula>NOT(ISERROR(SEARCH("Ja",N1)))</formula>
    </cfRule>
  </conditionalFormatting>
  <printOptions/>
  <pageMargins left="0.7" right="0.7" top="0.787401575" bottom="0.787401575" header="0.3" footer="0.3"/>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K124"/>
  <sheetViews>
    <sheetView showGridLines="0" zoomScalePageLayoutView="0" workbookViewId="0" topLeftCell="A1">
      <selection activeCell="J51" sqref="J51"/>
    </sheetView>
  </sheetViews>
  <sheetFormatPr defaultColWidth="11.421875" defaultRowHeight="15"/>
  <cols>
    <col min="1" max="1" width="19.7109375" style="0" bestFit="1" customWidth="1"/>
    <col min="2" max="2" width="21.8515625" style="0" bestFit="1" customWidth="1"/>
    <col min="4" max="4" width="11.421875" style="27" customWidth="1"/>
    <col min="5" max="5" width="19.00390625" style="27" bestFit="1" customWidth="1"/>
    <col min="6" max="6" width="11.421875" style="27" customWidth="1"/>
    <col min="7" max="7" width="19.00390625" style="27" bestFit="1" customWidth="1"/>
    <col min="8" max="8" width="11.57421875" style="28" customWidth="1"/>
    <col min="9" max="9" width="19.00390625" style="28" bestFit="1" customWidth="1"/>
    <col min="10" max="10" width="11.57421875" style="28" customWidth="1"/>
    <col min="11" max="11" width="19.00390625" style="28" bestFit="1" customWidth="1"/>
  </cols>
  <sheetData>
    <row r="1" spans="1:11" s="30" customFormat="1" ht="18.75">
      <c r="A1" s="32" t="s">
        <v>3</v>
      </c>
      <c r="B1" s="32" t="s">
        <v>2</v>
      </c>
      <c r="D1" s="207" t="s">
        <v>51</v>
      </c>
      <c r="E1" s="207"/>
      <c r="F1" s="207" t="s">
        <v>52</v>
      </c>
      <c r="G1" s="207"/>
      <c r="H1" s="207" t="s">
        <v>64</v>
      </c>
      <c r="I1" s="207"/>
      <c r="J1" s="207" t="s">
        <v>65</v>
      </c>
      <c r="K1" s="207"/>
    </row>
    <row r="2" spans="1:11" ht="15">
      <c r="A2" s="2">
        <v>35001</v>
      </c>
      <c r="B2" s="1" t="s">
        <v>4</v>
      </c>
      <c r="D2" s="31" t="s">
        <v>48</v>
      </c>
      <c r="E2" s="31" t="s">
        <v>49</v>
      </c>
      <c r="F2" s="31" t="s">
        <v>48</v>
      </c>
      <c r="G2" s="31" t="s">
        <v>49</v>
      </c>
      <c r="H2" s="31" t="s">
        <v>48</v>
      </c>
      <c r="I2" s="31" t="s">
        <v>49</v>
      </c>
      <c r="J2" s="31" t="s">
        <v>48</v>
      </c>
      <c r="K2" s="31" t="s">
        <v>49</v>
      </c>
    </row>
    <row r="3" spans="1:11" ht="15">
      <c r="A3" s="2">
        <v>35002</v>
      </c>
      <c r="B3" s="1" t="s">
        <v>47</v>
      </c>
      <c r="C3" s="208">
        <f>2024-D3</f>
        <v>124</v>
      </c>
      <c r="D3" s="29">
        <v>1900</v>
      </c>
      <c r="E3" s="29">
        <v>16</v>
      </c>
      <c r="F3" s="29">
        <v>1900</v>
      </c>
      <c r="G3" s="29">
        <v>17</v>
      </c>
      <c r="H3" s="29">
        <v>1900</v>
      </c>
      <c r="I3" s="29">
        <v>78</v>
      </c>
      <c r="J3" s="29">
        <v>1900</v>
      </c>
      <c r="K3" s="29">
        <v>79</v>
      </c>
    </row>
    <row r="4" spans="1:11" ht="15">
      <c r="A4" s="2">
        <v>35003</v>
      </c>
      <c r="B4" s="1" t="s">
        <v>5</v>
      </c>
      <c r="C4" s="208">
        <f aca="true" t="shared" si="0" ref="C4:C67">2024-D4</f>
        <v>123</v>
      </c>
      <c r="D4" s="29">
        <v>1901</v>
      </c>
      <c r="E4" s="29">
        <v>16</v>
      </c>
      <c r="F4" s="29">
        <v>1901</v>
      </c>
      <c r="G4" s="29">
        <v>17</v>
      </c>
      <c r="H4" s="29">
        <v>1901</v>
      </c>
      <c r="I4" s="29">
        <v>78</v>
      </c>
      <c r="J4" s="29">
        <v>1901</v>
      </c>
      <c r="K4" s="29">
        <v>79</v>
      </c>
    </row>
    <row r="5" spans="1:11" ht="15">
      <c r="A5" s="2">
        <v>35004</v>
      </c>
      <c r="B5" s="1" t="s">
        <v>6</v>
      </c>
      <c r="C5" s="208">
        <f t="shared" si="0"/>
        <v>122</v>
      </c>
      <c r="D5" s="29">
        <v>1902</v>
      </c>
      <c r="E5" s="29">
        <v>16</v>
      </c>
      <c r="F5" s="29">
        <v>1902</v>
      </c>
      <c r="G5" s="29">
        <v>17</v>
      </c>
      <c r="H5" s="29">
        <v>1902</v>
      </c>
      <c r="I5" s="29">
        <v>78</v>
      </c>
      <c r="J5" s="29">
        <v>1902</v>
      </c>
      <c r="K5" s="29">
        <v>79</v>
      </c>
    </row>
    <row r="6" spans="1:11" ht="15">
      <c r="A6" s="2">
        <v>35005</v>
      </c>
      <c r="B6" s="1" t="s">
        <v>7</v>
      </c>
      <c r="C6" s="208">
        <f t="shared" si="0"/>
        <v>121</v>
      </c>
      <c r="D6" s="29">
        <v>1903</v>
      </c>
      <c r="E6" s="29">
        <v>16</v>
      </c>
      <c r="F6" s="29">
        <v>1903</v>
      </c>
      <c r="G6" s="29">
        <v>17</v>
      </c>
      <c r="H6" s="29">
        <v>1903</v>
      </c>
      <c r="I6" s="29">
        <v>78</v>
      </c>
      <c r="J6" s="29">
        <v>1903</v>
      </c>
      <c r="K6" s="29">
        <v>79</v>
      </c>
    </row>
    <row r="7" spans="1:11" ht="15">
      <c r="A7" s="2">
        <v>35006</v>
      </c>
      <c r="B7" s="1" t="s">
        <v>8</v>
      </c>
      <c r="C7" s="208">
        <f t="shared" si="0"/>
        <v>120</v>
      </c>
      <c r="D7" s="29">
        <v>1904</v>
      </c>
      <c r="E7" s="29">
        <v>16</v>
      </c>
      <c r="F7" s="29">
        <v>1904</v>
      </c>
      <c r="G7" s="29">
        <v>17</v>
      </c>
      <c r="H7" s="29">
        <v>1904</v>
      </c>
      <c r="I7" s="29">
        <v>78</v>
      </c>
      <c r="J7" s="29">
        <v>1904</v>
      </c>
      <c r="K7" s="29">
        <v>79</v>
      </c>
    </row>
    <row r="8" spans="1:11" ht="15">
      <c r="A8" s="2">
        <v>35007</v>
      </c>
      <c r="B8" s="1" t="s">
        <v>9</v>
      </c>
      <c r="C8" s="208">
        <f t="shared" si="0"/>
        <v>119</v>
      </c>
      <c r="D8" s="29">
        <v>1905</v>
      </c>
      <c r="E8" s="29">
        <v>16</v>
      </c>
      <c r="F8" s="29">
        <v>1905</v>
      </c>
      <c r="G8" s="29">
        <v>17</v>
      </c>
      <c r="H8" s="29">
        <v>1905</v>
      </c>
      <c r="I8" s="29">
        <v>78</v>
      </c>
      <c r="J8" s="29">
        <v>1905</v>
      </c>
      <c r="K8" s="29">
        <v>79</v>
      </c>
    </row>
    <row r="9" spans="1:11" ht="15">
      <c r="A9" s="2">
        <v>35008</v>
      </c>
      <c r="B9" s="1" t="s">
        <v>10</v>
      </c>
      <c r="C9" s="208">
        <f t="shared" si="0"/>
        <v>118</v>
      </c>
      <c r="D9" s="29">
        <v>1906</v>
      </c>
      <c r="E9" s="29">
        <v>16</v>
      </c>
      <c r="F9" s="29">
        <v>1906</v>
      </c>
      <c r="G9" s="29">
        <v>17</v>
      </c>
      <c r="H9" s="29">
        <v>1906</v>
      </c>
      <c r="I9" s="29">
        <v>78</v>
      </c>
      <c r="J9" s="29">
        <v>1906</v>
      </c>
      <c r="K9" s="29">
        <v>79</v>
      </c>
    </row>
    <row r="10" spans="1:11" ht="15">
      <c r="A10" s="2">
        <v>35009</v>
      </c>
      <c r="B10" s="1" t="s">
        <v>11</v>
      </c>
      <c r="C10" s="208">
        <f t="shared" si="0"/>
        <v>117</v>
      </c>
      <c r="D10" s="29">
        <v>1907</v>
      </c>
      <c r="E10" s="29">
        <v>16</v>
      </c>
      <c r="F10" s="29">
        <v>1907</v>
      </c>
      <c r="G10" s="29">
        <v>17</v>
      </c>
      <c r="H10" s="29">
        <v>1907</v>
      </c>
      <c r="I10" s="29">
        <v>78</v>
      </c>
      <c r="J10" s="29">
        <v>1907</v>
      </c>
      <c r="K10" s="29">
        <v>79</v>
      </c>
    </row>
    <row r="11" spans="1:11" ht="15">
      <c r="A11" s="2">
        <v>35010</v>
      </c>
      <c r="B11" s="1" t="s">
        <v>12</v>
      </c>
      <c r="C11" s="208">
        <f t="shared" si="0"/>
        <v>116</v>
      </c>
      <c r="D11" s="29">
        <v>1908</v>
      </c>
      <c r="E11" s="29">
        <v>16</v>
      </c>
      <c r="F11" s="29">
        <v>1908</v>
      </c>
      <c r="G11" s="29">
        <v>17</v>
      </c>
      <c r="H11" s="29">
        <v>1908</v>
      </c>
      <c r="I11" s="29">
        <v>78</v>
      </c>
      <c r="J11" s="29">
        <v>1908</v>
      </c>
      <c r="K11" s="29">
        <v>79</v>
      </c>
    </row>
    <row r="12" spans="1:11" ht="15">
      <c r="A12" s="2">
        <v>35011</v>
      </c>
      <c r="B12" s="1" t="s">
        <v>13</v>
      </c>
      <c r="C12" s="208">
        <f t="shared" si="0"/>
        <v>115</v>
      </c>
      <c r="D12" s="29">
        <v>1909</v>
      </c>
      <c r="E12" s="29">
        <v>16</v>
      </c>
      <c r="F12" s="29">
        <v>1909</v>
      </c>
      <c r="G12" s="29">
        <v>17</v>
      </c>
      <c r="H12" s="29">
        <v>1909</v>
      </c>
      <c r="I12" s="29">
        <v>78</v>
      </c>
      <c r="J12" s="29">
        <v>1909</v>
      </c>
      <c r="K12" s="29">
        <v>79</v>
      </c>
    </row>
    <row r="13" spans="1:11" ht="15">
      <c r="A13" s="2">
        <v>35012</v>
      </c>
      <c r="B13" s="1" t="s">
        <v>14</v>
      </c>
      <c r="C13" s="208">
        <f t="shared" si="0"/>
        <v>114</v>
      </c>
      <c r="D13" s="29">
        <v>1910</v>
      </c>
      <c r="E13" s="29">
        <v>16</v>
      </c>
      <c r="F13" s="29">
        <v>1910</v>
      </c>
      <c r="G13" s="29">
        <v>17</v>
      </c>
      <c r="H13" s="29">
        <v>1910</v>
      </c>
      <c r="I13" s="29">
        <v>78</v>
      </c>
      <c r="J13" s="29">
        <v>1910</v>
      </c>
      <c r="K13" s="29">
        <v>79</v>
      </c>
    </row>
    <row r="14" spans="1:11" ht="15">
      <c r="A14" s="2">
        <v>35013</v>
      </c>
      <c r="B14" s="1" t="s">
        <v>15</v>
      </c>
      <c r="C14" s="208">
        <f t="shared" si="0"/>
        <v>113</v>
      </c>
      <c r="D14" s="29">
        <v>1911</v>
      </c>
      <c r="E14" s="29">
        <v>16</v>
      </c>
      <c r="F14" s="29">
        <v>1911</v>
      </c>
      <c r="G14" s="29">
        <v>17</v>
      </c>
      <c r="H14" s="29">
        <v>1911</v>
      </c>
      <c r="I14" s="29">
        <v>78</v>
      </c>
      <c r="J14" s="29">
        <v>1911</v>
      </c>
      <c r="K14" s="29">
        <v>79</v>
      </c>
    </row>
    <row r="15" spans="1:11" ht="15">
      <c r="A15" s="2">
        <v>35014</v>
      </c>
      <c r="B15" s="1" t="s">
        <v>16</v>
      </c>
      <c r="C15" s="208">
        <f t="shared" si="0"/>
        <v>112</v>
      </c>
      <c r="D15" s="29">
        <v>1912</v>
      </c>
      <c r="E15" s="29">
        <v>16</v>
      </c>
      <c r="F15" s="29">
        <v>1912</v>
      </c>
      <c r="G15" s="29">
        <v>17</v>
      </c>
      <c r="H15" s="29">
        <v>1912</v>
      </c>
      <c r="I15" s="29">
        <v>78</v>
      </c>
      <c r="J15" s="29">
        <v>1912</v>
      </c>
      <c r="K15" s="29">
        <v>79</v>
      </c>
    </row>
    <row r="16" spans="1:11" ht="15">
      <c r="A16" s="2">
        <v>35015</v>
      </c>
      <c r="B16" s="1" t="s">
        <v>17</v>
      </c>
      <c r="C16" s="208">
        <f t="shared" si="0"/>
        <v>111</v>
      </c>
      <c r="D16" s="29">
        <v>1913</v>
      </c>
      <c r="E16" s="29">
        <v>16</v>
      </c>
      <c r="F16" s="29">
        <v>1913</v>
      </c>
      <c r="G16" s="29">
        <v>17</v>
      </c>
      <c r="H16" s="29">
        <v>1913</v>
      </c>
      <c r="I16" s="29">
        <v>78</v>
      </c>
      <c r="J16" s="29">
        <v>1913</v>
      </c>
      <c r="K16" s="29">
        <v>79</v>
      </c>
    </row>
    <row r="17" spans="1:11" ht="15">
      <c r="A17" s="2">
        <v>35016</v>
      </c>
      <c r="B17" s="1" t="s">
        <v>18</v>
      </c>
      <c r="C17" s="208">
        <f t="shared" si="0"/>
        <v>110</v>
      </c>
      <c r="D17" s="29">
        <v>1914</v>
      </c>
      <c r="E17" s="29">
        <v>16</v>
      </c>
      <c r="F17" s="29">
        <v>1914</v>
      </c>
      <c r="G17" s="29">
        <v>17</v>
      </c>
      <c r="H17" s="29">
        <v>1914</v>
      </c>
      <c r="I17" s="29">
        <v>78</v>
      </c>
      <c r="J17" s="29">
        <v>1914</v>
      </c>
      <c r="K17" s="29">
        <v>79</v>
      </c>
    </row>
    <row r="18" spans="1:11" ht="15">
      <c r="A18" s="2">
        <v>35017</v>
      </c>
      <c r="B18" s="1" t="s">
        <v>19</v>
      </c>
      <c r="C18" s="208">
        <f t="shared" si="0"/>
        <v>109</v>
      </c>
      <c r="D18" s="29">
        <v>1915</v>
      </c>
      <c r="E18" s="29">
        <v>16</v>
      </c>
      <c r="F18" s="29">
        <v>1915</v>
      </c>
      <c r="G18" s="29">
        <v>17</v>
      </c>
      <c r="H18" s="29">
        <v>1915</v>
      </c>
      <c r="I18" s="29">
        <v>78</v>
      </c>
      <c r="J18" s="29">
        <v>1915</v>
      </c>
      <c r="K18" s="29">
        <v>79</v>
      </c>
    </row>
    <row r="19" spans="1:11" ht="15">
      <c r="A19" s="2">
        <v>35018</v>
      </c>
      <c r="B19" s="1" t="s">
        <v>20</v>
      </c>
      <c r="C19" s="208">
        <f t="shared" si="0"/>
        <v>108</v>
      </c>
      <c r="D19" s="29">
        <v>1916</v>
      </c>
      <c r="E19" s="29">
        <v>16</v>
      </c>
      <c r="F19" s="29">
        <v>1916</v>
      </c>
      <c r="G19" s="29">
        <v>17</v>
      </c>
      <c r="H19" s="29">
        <v>1916</v>
      </c>
      <c r="I19" s="29">
        <v>78</v>
      </c>
      <c r="J19" s="29">
        <v>1916</v>
      </c>
      <c r="K19" s="29">
        <v>79</v>
      </c>
    </row>
    <row r="20" spans="1:11" ht="15">
      <c r="A20" s="2">
        <v>35019</v>
      </c>
      <c r="B20" s="1" t="s">
        <v>21</v>
      </c>
      <c r="C20" s="208">
        <f t="shared" si="0"/>
        <v>107</v>
      </c>
      <c r="D20" s="29">
        <v>1917</v>
      </c>
      <c r="E20" s="29">
        <v>16</v>
      </c>
      <c r="F20" s="29">
        <v>1917</v>
      </c>
      <c r="G20" s="29">
        <v>17</v>
      </c>
      <c r="H20" s="29">
        <v>1917</v>
      </c>
      <c r="I20" s="29">
        <v>78</v>
      </c>
      <c r="J20" s="29">
        <v>1917</v>
      </c>
      <c r="K20" s="29">
        <v>79</v>
      </c>
    </row>
    <row r="21" spans="1:11" ht="15">
      <c r="A21" s="2">
        <v>35020</v>
      </c>
      <c r="B21" s="1" t="s">
        <v>22</v>
      </c>
      <c r="C21" s="208">
        <f t="shared" si="0"/>
        <v>106</v>
      </c>
      <c r="D21" s="29">
        <v>1918</v>
      </c>
      <c r="E21" s="29">
        <v>16</v>
      </c>
      <c r="F21" s="29">
        <v>1918</v>
      </c>
      <c r="G21" s="29">
        <v>17</v>
      </c>
      <c r="H21" s="29">
        <v>1918</v>
      </c>
      <c r="I21" s="29">
        <v>78</v>
      </c>
      <c r="J21" s="29">
        <v>1918</v>
      </c>
      <c r="K21" s="29">
        <v>79</v>
      </c>
    </row>
    <row r="22" spans="1:11" ht="15">
      <c r="A22" s="2">
        <v>35021</v>
      </c>
      <c r="B22" s="1" t="s">
        <v>23</v>
      </c>
      <c r="C22" s="208">
        <f t="shared" si="0"/>
        <v>105</v>
      </c>
      <c r="D22" s="29">
        <v>1919</v>
      </c>
      <c r="E22" s="29">
        <v>16</v>
      </c>
      <c r="F22" s="29">
        <v>1919</v>
      </c>
      <c r="G22" s="29">
        <v>17</v>
      </c>
      <c r="H22" s="29">
        <v>1919</v>
      </c>
      <c r="I22" s="29">
        <v>78</v>
      </c>
      <c r="J22" s="29">
        <v>1919</v>
      </c>
      <c r="K22" s="29">
        <v>79</v>
      </c>
    </row>
    <row r="23" spans="1:11" ht="15">
      <c r="A23" s="2">
        <v>35022</v>
      </c>
      <c r="B23" s="1" t="s">
        <v>24</v>
      </c>
      <c r="C23" s="208">
        <f t="shared" si="0"/>
        <v>104</v>
      </c>
      <c r="D23" s="29">
        <v>1920</v>
      </c>
      <c r="E23" s="29">
        <v>16</v>
      </c>
      <c r="F23" s="29">
        <v>1920</v>
      </c>
      <c r="G23" s="29">
        <v>17</v>
      </c>
      <c r="H23" s="29">
        <v>1920</v>
      </c>
      <c r="I23" s="29">
        <v>78</v>
      </c>
      <c r="J23" s="29">
        <v>1920</v>
      </c>
      <c r="K23" s="29">
        <v>79</v>
      </c>
    </row>
    <row r="24" spans="1:11" ht="15">
      <c r="A24" s="2">
        <v>35023</v>
      </c>
      <c r="B24" s="1" t="s">
        <v>47</v>
      </c>
      <c r="C24" s="208">
        <f t="shared" si="0"/>
        <v>103</v>
      </c>
      <c r="D24" s="29">
        <v>1921</v>
      </c>
      <c r="E24" s="29">
        <v>16</v>
      </c>
      <c r="F24" s="29">
        <v>1921</v>
      </c>
      <c r="G24" s="29">
        <v>17</v>
      </c>
      <c r="H24" s="29">
        <v>1921</v>
      </c>
      <c r="I24" s="29">
        <v>78</v>
      </c>
      <c r="J24" s="29">
        <v>1921</v>
      </c>
      <c r="K24" s="29">
        <v>79</v>
      </c>
    </row>
    <row r="25" spans="1:11" ht="15">
      <c r="A25" s="2">
        <v>35024</v>
      </c>
      <c r="B25" s="1" t="s">
        <v>25</v>
      </c>
      <c r="C25" s="208">
        <f t="shared" si="0"/>
        <v>102</v>
      </c>
      <c r="D25" s="29">
        <v>1922</v>
      </c>
      <c r="E25" s="29">
        <v>16</v>
      </c>
      <c r="F25" s="29">
        <v>1922</v>
      </c>
      <c r="G25" s="29">
        <v>17</v>
      </c>
      <c r="H25" s="29">
        <v>1922</v>
      </c>
      <c r="I25" s="29">
        <v>78</v>
      </c>
      <c r="J25" s="29">
        <v>1922</v>
      </c>
      <c r="K25" s="29">
        <v>79</v>
      </c>
    </row>
    <row r="26" spans="1:11" ht="15">
      <c r="A26" s="2">
        <v>35025</v>
      </c>
      <c r="B26" s="1" t="s">
        <v>26</v>
      </c>
      <c r="C26" s="208">
        <f t="shared" si="0"/>
        <v>101</v>
      </c>
      <c r="D26" s="29">
        <v>1923</v>
      </c>
      <c r="E26" s="29">
        <v>16</v>
      </c>
      <c r="F26" s="29">
        <v>1923</v>
      </c>
      <c r="G26" s="29">
        <v>17</v>
      </c>
      <c r="H26" s="29">
        <v>1923</v>
      </c>
      <c r="I26" s="29">
        <v>78</v>
      </c>
      <c r="J26" s="29">
        <v>1923</v>
      </c>
      <c r="K26" s="29">
        <v>79</v>
      </c>
    </row>
    <row r="27" spans="1:11" ht="15">
      <c r="A27" s="2">
        <v>35026</v>
      </c>
      <c r="B27" s="1" t="s">
        <v>27</v>
      </c>
      <c r="C27" s="208">
        <f t="shared" si="0"/>
        <v>100</v>
      </c>
      <c r="D27" s="29">
        <v>1924</v>
      </c>
      <c r="E27" s="29">
        <v>16</v>
      </c>
      <c r="F27" s="29">
        <v>1924</v>
      </c>
      <c r="G27" s="29">
        <v>17</v>
      </c>
      <c r="H27" s="29">
        <v>1924</v>
      </c>
      <c r="I27" s="29">
        <v>78</v>
      </c>
      <c r="J27" s="29">
        <v>1924</v>
      </c>
      <c r="K27" s="29">
        <v>79</v>
      </c>
    </row>
    <row r="28" spans="1:11" ht="15">
      <c r="A28" s="2">
        <v>35027</v>
      </c>
      <c r="B28" s="1" t="s">
        <v>28</v>
      </c>
      <c r="C28" s="208">
        <f t="shared" si="0"/>
        <v>99</v>
      </c>
      <c r="D28" s="29">
        <v>1925</v>
      </c>
      <c r="E28" s="29">
        <v>16</v>
      </c>
      <c r="F28" s="29">
        <v>1925</v>
      </c>
      <c r="G28" s="29">
        <v>17</v>
      </c>
      <c r="H28" s="29">
        <v>1925</v>
      </c>
      <c r="I28" s="29">
        <v>78</v>
      </c>
      <c r="J28" s="29">
        <v>1925</v>
      </c>
      <c r="K28" s="29">
        <v>79</v>
      </c>
    </row>
    <row r="29" spans="1:11" ht="15">
      <c r="A29" s="2">
        <v>35028</v>
      </c>
      <c r="B29" s="1" t="s">
        <v>29</v>
      </c>
      <c r="C29" s="208">
        <f t="shared" si="0"/>
        <v>98</v>
      </c>
      <c r="D29" s="29">
        <v>1926</v>
      </c>
      <c r="E29" s="29">
        <v>16</v>
      </c>
      <c r="F29" s="29">
        <v>1926</v>
      </c>
      <c r="G29" s="29">
        <v>17</v>
      </c>
      <c r="H29" s="29">
        <v>1926</v>
      </c>
      <c r="I29" s="29">
        <v>78</v>
      </c>
      <c r="J29" s="29">
        <v>1926</v>
      </c>
      <c r="K29" s="29">
        <v>79</v>
      </c>
    </row>
    <row r="30" spans="1:11" ht="15">
      <c r="A30" s="2">
        <v>35029</v>
      </c>
      <c r="B30" s="1" t="s">
        <v>30</v>
      </c>
      <c r="C30" s="208">
        <f t="shared" si="0"/>
        <v>97</v>
      </c>
      <c r="D30" s="29">
        <v>1927</v>
      </c>
      <c r="E30" s="29">
        <v>16</v>
      </c>
      <c r="F30" s="29">
        <v>1927</v>
      </c>
      <c r="G30" s="29">
        <v>17</v>
      </c>
      <c r="H30" s="29">
        <v>1927</v>
      </c>
      <c r="I30" s="29">
        <v>78</v>
      </c>
      <c r="J30" s="29">
        <v>1927</v>
      </c>
      <c r="K30" s="29">
        <v>79</v>
      </c>
    </row>
    <row r="31" spans="1:11" ht="15">
      <c r="A31" s="2">
        <v>35030</v>
      </c>
      <c r="B31" s="1" t="s">
        <v>31</v>
      </c>
      <c r="C31" s="208">
        <f t="shared" si="0"/>
        <v>96</v>
      </c>
      <c r="D31" s="29">
        <v>1928</v>
      </c>
      <c r="E31" s="29">
        <v>16</v>
      </c>
      <c r="F31" s="29">
        <v>1928</v>
      </c>
      <c r="G31" s="29">
        <v>17</v>
      </c>
      <c r="H31" s="29">
        <v>1928</v>
      </c>
      <c r="I31" s="29">
        <v>78</v>
      </c>
      <c r="J31" s="29">
        <v>1928</v>
      </c>
      <c r="K31" s="29">
        <v>79</v>
      </c>
    </row>
    <row r="32" spans="1:11" ht="15">
      <c r="A32" s="2">
        <v>35031</v>
      </c>
      <c r="B32" s="1" t="s">
        <v>32</v>
      </c>
      <c r="C32" s="208">
        <f t="shared" si="0"/>
        <v>95</v>
      </c>
      <c r="D32" s="29">
        <v>1929</v>
      </c>
      <c r="E32" s="29">
        <v>16</v>
      </c>
      <c r="F32" s="29">
        <v>1929</v>
      </c>
      <c r="G32" s="29">
        <v>17</v>
      </c>
      <c r="H32" s="29">
        <v>1929</v>
      </c>
      <c r="I32" s="29">
        <v>78</v>
      </c>
      <c r="J32" s="29">
        <v>1929</v>
      </c>
      <c r="K32" s="29">
        <v>79</v>
      </c>
    </row>
    <row r="33" spans="1:11" ht="15">
      <c r="A33" s="2">
        <v>35032</v>
      </c>
      <c r="B33" s="1" t="s">
        <v>33</v>
      </c>
      <c r="C33" s="208">
        <f t="shared" si="0"/>
        <v>94</v>
      </c>
      <c r="D33" s="29">
        <v>1930</v>
      </c>
      <c r="E33" s="29">
        <v>16</v>
      </c>
      <c r="F33" s="29">
        <v>1930</v>
      </c>
      <c r="G33" s="29">
        <v>17</v>
      </c>
      <c r="H33" s="29">
        <v>1930</v>
      </c>
      <c r="I33" s="29">
        <v>78</v>
      </c>
      <c r="J33" s="29">
        <v>1930</v>
      </c>
      <c r="K33" s="29">
        <v>79</v>
      </c>
    </row>
    <row r="34" spans="1:11" ht="15">
      <c r="A34" s="2">
        <v>35033</v>
      </c>
      <c r="B34" s="1" t="s">
        <v>34</v>
      </c>
      <c r="C34" s="208">
        <f t="shared" si="0"/>
        <v>93</v>
      </c>
      <c r="D34" s="29">
        <v>1931</v>
      </c>
      <c r="E34" s="29">
        <v>16</v>
      </c>
      <c r="F34" s="29">
        <v>1931</v>
      </c>
      <c r="G34" s="29">
        <v>17</v>
      </c>
      <c r="H34" s="29">
        <v>1931</v>
      </c>
      <c r="I34" s="29">
        <v>78</v>
      </c>
      <c r="J34" s="29">
        <v>1931</v>
      </c>
      <c r="K34" s="29">
        <v>79</v>
      </c>
    </row>
    <row r="35" spans="1:11" ht="15">
      <c r="A35" s="2">
        <v>35034</v>
      </c>
      <c r="B35" s="1" t="s">
        <v>35</v>
      </c>
      <c r="C35" s="208">
        <f t="shared" si="0"/>
        <v>92</v>
      </c>
      <c r="D35" s="29">
        <v>1932</v>
      </c>
      <c r="E35" s="29">
        <v>16</v>
      </c>
      <c r="F35" s="29">
        <v>1932</v>
      </c>
      <c r="G35" s="29">
        <v>17</v>
      </c>
      <c r="H35" s="29">
        <v>1932</v>
      </c>
      <c r="I35" s="29">
        <v>78</v>
      </c>
      <c r="J35" s="29">
        <v>1932</v>
      </c>
      <c r="K35" s="29">
        <v>79</v>
      </c>
    </row>
    <row r="36" spans="1:11" ht="15">
      <c r="A36" s="2">
        <v>35035</v>
      </c>
      <c r="B36" s="1" t="s">
        <v>36</v>
      </c>
      <c r="C36" s="208">
        <f t="shared" si="0"/>
        <v>91</v>
      </c>
      <c r="D36" s="29">
        <v>1933</v>
      </c>
      <c r="E36" s="29">
        <v>16</v>
      </c>
      <c r="F36" s="29">
        <v>1933</v>
      </c>
      <c r="G36" s="29">
        <v>17</v>
      </c>
      <c r="H36" s="29">
        <v>1933</v>
      </c>
      <c r="I36" s="29">
        <v>78</v>
      </c>
      <c r="J36" s="29">
        <v>1933</v>
      </c>
      <c r="K36" s="29">
        <v>79</v>
      </c>
    </row>
    <row r="37" spans="1:11" ht="15">
      <c r="A37" s="2">
        <v>35036</v>
      </c>
      <c r="B37" s="1" t="s">
        <v>37</v>
      </c>
      <c r="C37" s="208">
        <f t="shared" si="0"/>
        <v>90</v>
      </c>
      <c r="D37" s="29">
        <v>1934</v>
      </c>
      <c r="E37" s="29">
        <v>16</v>
      </c>
      <c r="F37" s="29">
        <v>1934</v>
      </c>
      <c r="G37" s="29">
        <v>17</v>
      </c>
      <c r="H37" s="29">
        <v>1934</v>
      </c>
      <c r="I37" s="29">
        <v>78</v>
      </c>
      <c r="J37" s="29">
        <v>1934</v>
      </c>
      <c r="K37" s="29">
        <v>79</v>
      </c>
    </row>
    <row r="38" spans="1:11" ht="15">
      <c r="A38" s="2">
        <v>35037</v>
      </c>
      <c r="B38" s="1" t="s">
        <v>38</v>
      </c>
      <c r="C38" s="208">
        <f t="shared" si="0"/>
        <v>89</v>
      </c>
      <c r="D38" s="29">
        <v>1935</v>
      </c>
      <c r="E38" s="29">
        <v>16</v>
      </c>
      <c r="F38" s="29">
        <v>1935</v>
      </c>
      <c r="G38" s="29">
        <v>17</v>
      </c>
      <c r="H38" s="29">
        <v>1935</v>
      </c>
      <c r="I38" s="29">
        <v>78</v>
      </c>
      <c r="J38" s="29">
        <v>1935</v>
      </c>
      <c r="K38" s="29">
        <v>79</v>
      </c>
    </row>
    <row r="39" spans="1:11" ht="15">
      <c r="A39" s="2">
        <v>35038</v>
      </c>
      <c r="B39" s="1" t="s">
        <v>42</v>
      </c>
      <c r="C39" s="208">
        <f t="shared" si="0"/>
        <v>88</v>
      </c>
      <c r="D39" s="29">
        <v>1936</v>
      </c>
      <c r="E39" s="29">
        <v>16</v>
      </c>
      <c r="F39" s="29">
        <v>1936</v>
      </c>
      <c r="G39" s="29">
        <v>17</v>
      </c>
      <c r="H39" s="29">
        <v>1936</v>
      </c>
      <c r="I39" s="29">
        <v>78</v>
      </c>
      <c r="J39" s="29">
        <v>1936</v>
      </c>
      <c r="K39" s="29">
        <v>79</v>
      </c>
    </row>
    <row r="40" spans="1:11" ht="15">
      <c r="A40" s="2">
        <v>35039</v>
      </c>
      <c r="B40" s="1" t="s">
        <v>39</v>
      </c>
      <c r="C40" s="208">
        <f t="shared" si="0"/>
        <v>87</v>
      </c>
      <c r="D40" s="29">
        <v>1937</v>
      </c>
      <c r="E40" s="29">
        <v>16</v>
      </c>
      <c r="F40" s="29">
        <v>1937</v>
      </c>
      <c r="G40" s="29">
        <v>17</v>
      </c>
      <c r="H40" s="29">
        <v>1937</v>
      </c>
      <c r="I40" s="29">
        <v>78</v>
      </c>
      <c r="J40" s="29">
        <v>1937</v>
      </c>
      <c r="K40" s="29">
        <v>79</v>
      </c>
    </row>
    <row r="41" spans="1:11" ht="15">
      <c r="A41" s="2">
        <v>35040</v>
      </c>
      <c r="B41" s="1" t="s">
        <v>40</v>
      </c>
      <c r="C41" s="208">
        <f t="shared" si="0"/>
        <v>86</v>
      </c>
      <c r="D41" s="29">
        <v>1938</v>
      </c>
      <c r="E41" s="29">
        <v>16</v>
      </c>
      <c r="F41" s="29">
        <v>1938</v>
      </c>
      <c r="G41" s="29">
        <v>17</v>
      </c>
      <c r="H41" s="29">
        <v>1938</v>
      </c>
      <c r="I41" s="29">
        <v>78</v>
      </c>
      <c r="J41" s="29">
        <v>1938</v>
      </c>
      <c r="K41" s="29">
        <v>79</v>
      </c>
    </row>
    <row r="42" spans="1:11" ht="15">
      <c r="A42" s="2">
        <v>35041</v>
      </c>
      <c r="B42" s="1" t="s">
        <v>47</v>
      </c>
      <c r="C42" s="208">
        <f t="shared" si="0"/>
        <v>85</v>
      </c>
      <c r="D42" s="29">
        <v>1939</v>
      </c>
      <c r="E42" s="29">
        <v>16</v>
      </c>
      <c r="F42" s="29">
        <v>1939</v>
      </c>
      <c r="G42" s="29">
        <v>17</v>
      </c>
      <c r="H42" s="29">
        <v>1939</v>
      </c>
      <c r="I42" s="29">
        <v>78</v>
      </c>
      <c r="J42" s="29">
        <v>1939</v>
      </c>
      <c r="K42" s="29">
        <v>79</v>
      </c>
    </row>
    <row r="43" spans="1:11" ht="15">
      <c r="A43" s="2">
        <v>35042</v>
      </c>
      <c r="B43" s="1" t="s">
        <v>41</v>
      </c>
      <c r="C43" s="208">
        <f t="shared" si="0"/>
        <v>84</v>
      </c>
      <c r="D43" s="29">
        <v>1940</v>
      </c>
      <c r="E43" s="29">
        <v>16</v>
      </c>
      <c r="F43" s="29">
        <v>1940</v>
      </c>
      <c r="G43" s="29">
        <v>17</v>
      </c>
      <c r="H43" s="29">
        <v>1940</v>
      </c>
      <c r="I43" s="29">
        <v>78</v>
      </c>
      <c r="J43" s="29">
        <v>1940</v>
      </c>
      <c r="K43" s="29">
        <v>79</v>
      </c>
    </row>
    <row r="44" spans="1:11" ht="15">
      <c r="A44" s="2">
        <v>35043</v>
      </c>
      <c r="B44" s="1" t="s">
        <v>45</v>
      </c>
      <c r="C44" s="208">
        <f t="shared" si="0"/>
        <v>83</v>
      </c>
      <c r="D44" s="29">
        <v>1941</v>
      </c>
      <c r="E44" s="29">
        <v>16</v>
      </c>
      <c r="F44" s="29">
        <v>1941</v>
      </c>
      <c r="G44" s="29">
        <v>17</v>
      </c>
      <c r="H44" s="29">
        <v>1941</v>
      </c>
      <c r="I44" s="29">
        <v>78</v>
      </c>
      <c r="J44" s="29">
        <v>1941</v>
      </c>
      <c r="K44" s="29">
        <v>79</v>
      </c>
    </row>
    <row r="45" spans="1:11" ht="15">
      <c r="A45" s="2">
        <v>35044</v>
      </c>
      <c r="B45" s="1" t="s">
        <v>43</v>
      </c>
      <c r="C45" s="208">
        <f t="shared" si="0"/>
        <v>82</v>
      </c>
      <c r="D45" s="29">
        <v>1942</v>
      </c>
      <c r="E45" s="29">
        <v>16</v>
      </c>
      <c r="F45" s="29">
        <v>1942</v>
      </c>
      <c r="G45" s="29">
        <v>17</v>
      </c>
      <c r="H45" s="29">
        <v>1942</v>
      </c>
      <c r="I45" s="29">
        <v>78</v>
      </c>
      <c r="J45" s="29">
        <v>1942</v>
      </c>
      <c r="K45" s="29">
        <v>79</v>
      </c>
    </row>
    <row r="46" spans="1:11" ht="15">
      <c r="A46" s="2">
        <v>35045</v>
      </c>
      <c r="B46" s="1" t="s">
        <v>44</v>
      </c>
      <c r="C46" s="208">
        <f t="shared" si="0"/>
        <v>81</v>
      </c>
      <c r="D46" s="29">
        <v>1943</v>
      </c>
      <c r="E46" s="29">
        <v>16</v>
      </c>
      <c r="F46" s="29">
        <v>1943</v>
      </c>
      <c r="G46" s="29">
        <v>17</v>
      </c>
      <c r="H46" s="29">
        <v>1943</v>
      </c>
      <c r="I46" s="29">
        <v>78</v>
      </c>
      <c r="J46" s="29">
        <v>1943</v>
      </c>
      <c r="K46" s="29">
        <v>79</v>
      </c>
    </row>
    <row r="47" spans="3:11" ht="15">
      <c r="C47" s="208">
        <f t="shared" si="0"/>
        <v>80</v>
      </c>
      <c r="D47" s="29">
        <v>1944</v>
      </c>
      <c r="E47" s="29">
        <v>16</v>
      </c>
      <c r="F47" s="29">
        <v>1944</v>
      </c>
      <c r="G47" s="29">
        <v>17</v>
      </c>
      <c r="H47" s="29">
        <v>1944</v>
      </c>
      <c r="I47" s="29">
        <v>78</v>
      </c>
      <c r="J47" s="29">
        <v>1944</v>
      </c>
      <c r="K47" s="29">
        <v>79</v>
      </c>
    </row>
    <row r="48" spans="3:11" ht="15">
      <c r="C48" s="208">
        <f t="shared" si="0"/>
        <v>79</v>
      </c>
      <c r="D48" s="29">
        <v>1945</v>
      </c>
      <c r="E48" s="29">
        <v>16</v>
      </c>
      <c r="F48" s="29">
        <v>1945</v>
      </c>
      <c r="G48" s="29">
        <v>17</v>
      </c>
      <c r="H48" s="29">
        <v>1945</v>
      </c>
      <c r="I48" s="29">
        <v>78</v>
      </c>
      <c r="J48" s="29">
        <v>1945</v>
      </c>
      <c r="K48" s="29">
        <v>79</v>
      </c>
    </row>
    <row r="49" spans="3:11" ht="15">
      <c r="C49" s="208">
        <f t="shared" si="0"/>
        <v>78</v>
      </c>
      <c r="D49" s="29">
        <v>1946</v>
      </c>
      <c r="E49" s="29">
        <v>16</v>
      </c>
      <c r="F49" s="29">
        <v>1946</v>
      </c>
      <c r="G49" s="29">
        <v>17</v>
      </c>
      <c r="H49" s="29">
        <v>1946</v>
      </c>
      <c r="I49" s="29">
        <v>78</v>
      </c>
      <c r="J49" s="29">
        <v>1946</v>
      </c>
      <c r="K49" s="29">
        <v>79</v>
      </c>
    </row>
    <row r="50" spans="3:11" ht="15">
      <c r="C50" s="208">
        <f t="shared" si="0"/>
        <v>77</v>
      </c>
      <c r="D50" s="29">
        <v>1947</v>
      </c>
      <c r="E50" s="29">
        <v>16</v>
      </c>
      <c r="F50" s="29">
        <v>1947</v>
      </c>
      <c r="G50" s="29">
        <v>17</v>
      </c>
      <c r="H50" s="29">
        <v>1947</v>
      </c>
      <c r="I50" s="29">
        <v>78</v>
      </c>
      <c r="J50" s="29">
        <v>1947</v>
      </c>
      <c r="K50" s="29">
        <v>79</v>
      </c>
    </row>
    <row r="51" spans="3:11" ht="15">
      <c r="C51" s="208">
        <f t="shared" si="0"/>
        <v>76</v>
      </c>
      <c r="D51" s="29">
        <v>1948</v>
      </c>
      <c r="E51" s="29">
        <v>16</v>
      </c>
      <c r="F51" s="29">
        <v>1948</v>
      </c>
      <c r="G51" s="29">
        <v>17</v>
      </c>
      <c r="H51" s="29">
        <v>1948</v>
      </c>
      <c r="I51" s="29">
        <v>78</v>
      </c>
      <c r="J51" s="29">
        <v>1948</v>
      </c>
      <c r="K51" s="29">
        <v>79</v>
      </c>
    </row>
    <row r="52" spans="3:11" ht="15">
      <c r="C52" s="208">
        <f t="shared" si="0"/>
        <v>75</v>
      </c>
      <c r="D52" s="29">
        <v>1949</v>
      </c>
      <c r="E52" s="29">
        <v>16</v>
      </c>
      <c r="F52" s="29">
        <v>1949</v>
      </c>
      <c r="G52" s="29">
        <v>17</v>
      </c>
      <c r="H52" s="29">
        <v>1949</v>
      </c>
      <c r="I52" s="29">
        <v>76</v>
      </c>
      <c r="J52" s="29">
        <v>1949</v>
      </c>
      <c r="K52" s="29">
        <v>77</v>
      </c>
    </row>
    <row r="53" spans="3:11" ht="15">
      <c r="C53" s="208">
        <f t="shared" si="0"/>
        <v>74</v>
      </c>
      <c r="D53" s="29">
        <v>1950</v>
      </c>
      <c r="E53" s="29">
        <v>16</v>
      </c>
      <c r="F53" s="29">
        <v>1950</v>
      </c>
      <c r="G53" s="29">
        <v>17</v>
      </c>
      <c r="H53" s="29">
        <v>1950</v>
      </c>
      <c r="I53" s="29">
        <v>76</v>
      </c>
      <c r="J53" s="29">
        <v>1950</v>
      </c>
      <c r="K53" s="29">
        <v>77</v>
      </c>
    </row>
    <row r="54" spans="3:11" ht="15">
      <c r="C54" s="208">
        <f t="shared" si="0"/>
        <v>73</v>
      </c>
      <c r="D54" s="29">
        <v>1951</v>
      </c>
      <c r="E54" s="29">
        <v>16</v>
      </c>
      <c r="F54" s="29">
        <v>1951</v>
      </c>
      <c r="G54" s="29">
        <v>17</v>
      </c>
      <c r="H54" s="29">
        <v>1951</v>
      </c>
      <c r="I54" s="29">
        <v>76</v>
      </c>
      <c r="J54" s="29">
        <v>1951</v>
      </c>
      <c r="K54" s="29">
        <v>77</v>
      </c>
    </row>
    <row r="55" spans="3:11" ht="15">
      <c r="C55" s="208">
        <f t="shared" si="0"/>
        <v>72</v>
      </c>
      <c r="D55" s="29">
        <v>1952</v>
      </c>
      <c r="E55" s="29">
        <v>16</v>
      </c>
      <c r="F55" s="29">
        <v>1952</v>
      </c>
      <c r="G55" s="29">
        <v>17</v>
      </c>
      <c r="H55" s="29">
        <v>1952</v>
      </c>
      <c r="I55" s="29">
        <v>76</v>
      </c>
      <c r="J55" s="29">
        <v>1952</v>
      </c>
      <c r="K55" s="29">
        <v>77</v>
      </c>
    </row>
    <row r="56" spans="3:11" ht="15">
      <c r="C56" s="208">
        <f t="shared" si="0"/>
        <v>71</v>
      </c>
      <c r="D56" s="29">
        <v>1953</v>
      </c>
      <c r="E56" s="29">
        <v>16</v>
      </c>
      <c r="F56" s="29">
        <v>1953</v>
      </c>
      <c r="G56" s="29">
        <v>17</v>
      </c>
      <c r="H56" s="29">
        <v>1953</v>
      </c>
      <c r="I56" s="29">
        <v>76</v>
      </c>
      <c r="J56" s="29">
        <v>1953</v>
      </c>
      <c r="K56" s="29">
        <v>77</v>
      </c>
    </row>
    <row r="57" spans="3:11" ht="15">
      <c r="C57" s="208">
        <f t="shared" si="0"/>
        <v>70</v>
      </c>
      <c r="D57" s="29">
        <v>1954</v>
      </c>
      <c r="E57" s="29">
        <v>16</v>
      </c>
      <c r="F57" s="29">
        <v>1954</v>
      </c>
      <c r="G57" s="29">
        <v>17</v>
      </c>
      <c r="H57" s="29">
        <v>1954</v>
      </c>
      <c r="I57" s="29">
        <v>74</v>
      </c>
      <c r="J57" s="29">
        <v>1954</v>
      </c>
      <c r="K57" s="29">
        <v>75</v>
      </c>
    </row>
    <row r="58" spans="3:11" ht="15">
      <c r="C58" s="208">
        <f t="shared" si="0"/>
        <v>69</v>
      </c>
      <c r="D58" s="29">
        <v>1955</v>
      </c>
      <c r="E58" s="29">
        <v>16</v>
      </c>
      <c r="F58" s="29">
        <v>1955</v>
      </c>
      <c r="G58" s="29">
        <v>17</v>
      </c>
      <c r="H58" s="29">
        <v>1955</v>
      </c>
      <c r="I58" s="29">
        <v>74</v>
      </c>
      <c r="J58" s="29">
        <v>1955</v>
      </c>
      <c r="K58" s="29">
        <v>75</v>
      </c>
    </row>
    <row r="59" spans="3:11" ht="15">
      <c r="C59" s="208">
        <f t="shared" si="0"/>
        <v>68</v>
      </c>
      <c r="D59" s="29">
        <v>1956</v>
      </c>
      <c r="E59" s="29">
        <v>16</v>
      </c>
      <c r="F59" s="29">
        <v>1956</v>
      </c>
      <c r="G59" s="29">
        <v>17</v>
      </c>
      <c r="H59" s="29">
        <v>1956</v>
      </c>
      <c r="I59" s="29">
        <v>74</v>
      </c>
      <c r="J59" s="29">
        <v>1956</v>
      </c>
      <c r="K59" s="29">
        <v>75</v>
      </c>
    </row>
    <row r="60" spans="3:11" ht="15">
      <c r="C60" s="208">
        <f t="shared" si="0"/>
        <v>67</v>
      </c>
      <c r="D60" s="29">
        <v>1957</v>
      </c>
      <c r="E60" s="29">
        <v>16</v>
      </c>
      <c r="F60" s="29">
        <v>1957</v>
      </c>
      <c r="G60" s="29">
        <v>17</v>
      </c>
      <c r="H60" s="29">
        <v>1957</v>
      </c>
      <c r="I60" s="29">
        <v>74</v>
      </c>
      <c r="J60" s="29">
        <v>1957</v>
      </c>
      <c r="K60" s="29">
        <v>75</v>
      </c>
    </row>
    <row r="61" spans="3:11" ht="15">
      <c r="C61" s="208">
        <f t="shared" si="0"/>
        <v>66</v>
      </c>
      <c r="D61" s="29">
        <v>1958</v>
      </c>
      <c r="E61" s="29">
        <v>16</v>
      </c>
      <c r="F61" s="29">
        <v>1958</v>
      </c>
      <c r="G61" s="29">
        <v>17</v>
      </c>
      <c r="H61" s="29">
        <v>1958</v>
      </c>
      <c r="I61" s="29">
        <v>74</v>
      </c>
      <c r="J61" s="29">
        <v>1958</v>
      </c>
      <c r="K61" s="29">
        <v>75</v>
      </c>
    </row>
    <row r="62" spans="3:11" ht="15">
      <c r="C62" s="208">
        <f t="shared" si="0"/>
        <v>65</v>
      </c>
      <c r="D62" s="29">
        <v>1959</v>
      </c>
      <c r="E62" s="29">
        <v>16</v>
      </c>
      <c r="F62" s="29">
        <v>1959</v>
      </c>
      <c r="G62" s="29">
        <v>17</v>
      </c>
      <c r="H62" s="29">
        <v>1959</v>
      </c>
      <c r="I62" s="29">
        <v>72</v>
      </c>
      <c r="J62" s="29">
        <v>1959</v>
      </c>
      <c r="K62" s="29">
        <v>73</v>
      </c>
    </row>
    <row r="63" spans="3:11" ht="15">
      <c r="C63" s="208">
        <f t="shared" si="0"/>
        <v>64</v>
      </c>
      <c r="D63" s="29">
        <v>1960</v>
      </c>
      <c r="E63" s="29">
        <v>16</v>
      </c>
      <c r="F63" s="29">
        <v>1960</v>
      </c>
      <c r="G63" s="29">
        <v>17</v>
      </c>
      <c r="H63" s="29">
        <v>1960</v>
      </c>
      <c r="I63" s="29">
        <v>72</v>
      </c>
      <c r="J63" s="29">
        <v>1960</v>
      </c>
      <c r="K63" s="29">
        <v>73</v>
      </c>
    </row>
    <row r="64" spans="3:11" ht="15">
      <c r="C64" s="208">
        <f t="shared" si="0"/>
        <v>63</v>
      </c>
      <c r="D64" s="29">
        <v>1961</v>
      </c>
      <c r="E64" s="29">
        <v>16</v>
      </c>
      <c r="F64" s="29">
        <v>1961</v>
      </c>
      <c r="G64" s="29">
        <v>17</v>
      </c>
      <c r="H64" s="29">
        <v>1961</v>
      </c>
      <c r="I64" s="29">
        <v>72</v>
      </c>
      <c r="J64" s="29">
        <v>1961</v>
      </c>
      <c r="K64" s="29">
        <v>73</v>
      </c>
    </row>
    <row r="65" spans="3:11" ht="15">
      <c r="C65" s="208">
        <f t="shared" si="0"/>
        <v>62</v>
      </c>
      <c r="D65" s="29">
        <v>1962</v>
      </c>
      <c r="E65" s="29">
        <v>16</v>
      </c>
      <c r="F65" s="29">
        <v>1962</v>
      </c>
      <c r="G65" s="29">
        <v>17</v>
      </c>
      <c r="H65" s="29">
        <v>1962</v>
      </c>
      <c r="I65" s="29">
        <v>72</v>
      </c>
      <c r="J65" s="29">
        <v>1962</v>
      </c>
      <c r="K65" s="29">
        <v>73</v>
      </c>
    </row>
    <row r="66" spans="3:11" ht="15">
      <c r="C66" s="208">
        <f t="shared" si="0"/>
        <v>61</v>
      </c>
      <c r="D66" s="29">
        <v>1963</v>
      </c>
      <c r="E66" s="29">
        <v>16</v>
      </c>
      <c r="F66" s="29">
        <v>1963</v>
      </c>
      <c r="G66" s="29">
        <v>17</v>
      </c>
      <c r="H66" s="29">
        <v>1963</v>
      </c>
      <c r="I66" s="29">
        <v>72</v>
      </c>
      <c r="J66" s="29">
        <v>1963</v>
      </c>
      <c r="K66" s="29">
        <v>73</v>
      </c>
    </row>
    <row r="67" spans="3:11" ht="15">
      <c r="C67" s="208">
        <f t="shared" si="0"/>
        <v>60</v>
      </c>
      <c r="D67" s="29">
        <v>1964</v>
      </c>
      <c r="E67" s="29">
        <v>14</v>
      </c>
      <c r="F67" s="29">
        <v>1964</v>
      </c>
      <c r="G67" s="29">
        <v>15</v>
      </c>
      <c r="H67" s="29">
        <v>1964</v>
      </c>
      <c r="I67" s="29">
        <v>70</v>
      </c>
      <c r="J67" s="29">
        <v>1964</v>
      </c>
      <c r="K67" s="29">
        <v>71</v>
      </c>
    </row>
    <row r="68" spans="3:11" ht="15">
      <c r="C68" s="208">
        <f aca="true" t="shared" si="1" ref="C68:C124">2024-D68</f>
        <v>59</v>
      </c>
      <c r="D68" s="29">
        <v>1965</v>
      </c>
      <c r="E68" s="29">
        <v>14</v>
      </c>
      <c r="F68" s="29">
        <v>1965</v>
      </c>
      <c r="G68" s="29">
        <v>15</v>
      </c>
      <c r="H68" s="29">
        <v>1965</v>
      </c>
      <c r="I68" s="29">
        <v>70</v>
      </c>
      <c r="J68" s="29">
        <v>1965</v>
      </c>
      <c r="K68" s="29">
        <v>71</v>
      </c>
    </row>
    <row r="69" spans="3:11" ht="15">
      <c r="C69" s="208">
        <f t="shared" si="1"/>
        <v>58</v>
      </c>
      <c r="D69" s="29">
        <v>1966</v>
      </c>
      <c r="E69" s="29">
        <v>14</v>
      </c>
      <c r="F69" s="29">
        <v>1966</v>
      </c>
      <c r="G69" s="29">
        <v>15</v>
      </c>
      <c r="H69" s="29">
        <v>1966</v>
      </c>
      <c r="I69" s="29">
        <v>70</v>
      </c>
      <c r="J69" s="29">
        <v>1966</v>
      </c>
      <c r="K69" s="29">
        <v>71</v>
      </c>
    </row>
    <row r="70" spans="3:11" ht="15">
      <c r="C70" s="208">
        <f t="shared" si="1"/>
        <v>57</v>
      </c>
      <c r="D70" s="29">
        <v>1967</v>
      </c>
      <c r="E70" s="29">
        <v>14</v>
      </c>
      <c r="F70" s="29">
        <v>1967</v>
      </c>
      <c r="G70" s="29">
        <v>15</v>
      </c>
      <c r="H70" s="29">
        <v>1967</v>
      </c>
      <c r="I70" s="29">
        <v>70</v>
      </c>
      <c r="J70" s="29">
        <v>1967</v>
      </c>
      <c r="K70" s="29">
        <v>71</v>
      </c>
    </row>
    <row r="71" spans="3:11" ht="15">
      <c r="C71" s="208">
        <f t="shared" si="1"/>
        <v>56</v>
      </c>
      <c r="D71" s="29">
        <v>1968</v>
      </c>
      <c r="E71" s="29">
        <v>14</v>
      </c>
      <c r="F71" s="29">
        <v>1968</v>
      </c>
      <c r="G71" s="29">
        <v>15</v>
      </c>
      <c r="H71" s="29">
        <v>1968</v>
      </c>
      <c r="I71" s="29">
        <v>70</v>
      </c>
      <c r="J71" s="29">
        <v>1968</v>
      </c>
      <c r="K71" s="29">
        <v>71</v>
      </c>
    </row>
    <row r="72" spans="3:11" ht="15">
      <c r="C72" s="208">
        <f t="shared" si="1"/>
        <v>55</v>
      </c>
      <c r="D72" s="29">
        <v>1969</v>
      </c>
      <c r="E72" s="29">
        <v>14</v>
      </c>
      <c r="F72" s="29">
        <v>1969</v>
      </c>
      <c r="G72" s="29">
        <v>15</v>
      </c>
      <c r="H72" s="29">
        <v>1969</v>
      </c>
      <c r="I72" s="29">
        <v>70</v>
      </c>
      <c r="J72" s="29">
        <v>1969</v>
      </c>
      <c r="K72" s="29">
        <v>71</v>
      </c>
    </row>
    <row r="73" spans="3:11" ht="15">
      <c r="C73" s="208">
        <f t="shared" si="1"/>
        <v>54</v>
      </c>
      <c r="D73" s="29">
        <v>1970</v>
      </c>
      <c r="E73" s="29">
        <v>14</v>
      </c>
      <c r="F73" s="29">
        <v>1970</v>
      </c>
      <c r="G73" s="29">
        <v>15</v>
      </c>
      <c r="H73" s="29">
        <v>1970</v>
      </c>
      <c r="I73" s="29">
        <v>70</v>
      </c>
      <c r="J73" s="29">
        <v>1970</v>
      </c>
      <c r="K73" s="29">
        <v>71</v>
      </c>
    </row>
    <row r="74" spans="3:11" ht="15">
      <c r="C74" s="208">
        <f t="shared" si="1"/>
        <v>53</v>
      </c>
      <c r="D74" s="29">
        <v>1971</v>
      </c>
      <c r="E74" s="29">
        <v>14</v>
      </c>
      <c r="F74" s="29">
        <v>1971</v>
      </c>
      <c r="G74" s="29">
        <v>15</v>
      </c>
      <c r="H74" s="29">
        <v>1971</v>
      </c>
      <c r="I74" s="29">
        <v>70</v>
      </c>
      <c r="J74" s="29">
        <v>1971</v>
      </c>
      <c r="K74" s="29">
        <v>71</v>
      </c>
    </row>
    <row r="75" spans="3:11" ht="15">
      <c r="C75" s="208">
        <f t="shared" si="1"/>
        <v>52</v>
      </c>
      <c r="D75" s="29">
        <v>1972</v>
      </c>
      <c r="E75" s="29">
        <v>14</v>
      </c>
      <c r="F75" s="29">
        <v>1972</v>
      </c>
      <c r="G75" s="29">
        <v>15</v>
      </c>
      <c r="H75" s="29">
        <v>1972</v>
      </c>
      <c r="I75" s="29">
        <v>70</v>
      </c>
      <c r="J75" s="29">
        <v>1972</v>
      </c>
      <c r="K75" s="29">
        <v>71</v>
      </c>
    </row>
    <row r="76" spans="3:11" ht="15">
      <c r="C76" s="208">
        <f t="shared" si="1"/>
        <v>51</v>
      </c>
      <c r="D76" s="29">
        <v>1973</v>
      </c>
      <c r="E76" s="29">
        <v>14</v>
      </c>
      <c r="F76" s="29">
        <v>1973</v>
      </c>
      <c r="G76" s="29">
        <v>15</v>
      </c>
      <c r="H76" s="29">
        <v>1973</v>
      </c>
      <c r="I76" s="29">
        <v>70</v>
      </c>
      <c r="J76" s="29">
        <v>1973</v>
      </c>
      <c r="K76" s="29">
        <v>71</v>
      </c>
    </row>
    <row r="77" spans="3:11" ht="15">
      <c r="C77" s="208">
        <f t="shared" si="1"/>
        <v>50</v>
      </c>
      <c r="D77" s="29">
        <v>1974</v>
      </c>
      <c r="E77" s="29">
        <v>12</v>
      </c>
      <c r="F77" s="29">
        <v>1974</v>
      </c>
      <c r="G77" s="29">
        <v>13</v>
      </c>
      <c r="H77" s="29">
        <v>1974</v>
      </c>
      <c r="I77" s="29">
        <v>80</v>
      </c>
      <c r="J77" s="29">
        <v>1974</v>
      </c>
      <c r="K77" s="29">
        <v>81</v>
      </c>
    </row>
    <row r="78" spans="3:11" ht="15">
      <c r="C78" s="208">
        <f t="shared" si="1"/>
        <v>49</v>
      </c>
      <c r="D78" s="29">
        <v>1975</v>
      </c>
      <c r="E78" s="29">
        <v>12</v>
      </c>
      <c r="F78" s="29">
        <v>1975</v>
      </c>
      <c r="G78" s="29">
        <v>13</v>
      </c>
      <c r="H78" s="29">
        <v>1975</v>
      </c>
      <c r="I78" s="29">
        <v>80</v>
      </c>
      <c r="J78" s="29">
        <v>1975</v>
      </c>
      <c r="K78" s="29">
        <v>81</v>
      </c>
    </row>
    <row r="79" spans="3:11" ht="15">
      <c r="C79" s="208">
        <f t="shared" si="1"/>
        <v>48</v>
      </c>
      <c r="D79" s="29">
        <v>1976</v>
      </c>
      <c r="E79" s="29">
        <v>12</v>
      </c>
      <c r="F79" s="29">
        <v>1976</v>
      </c>
      <c r="G79" s="29">
        <v>13</v>
      </c>
      <c r="H79" s="29">
        <v>1976</v>
      </c>
      <c r="I79" s="29">
        <v>80</v>
      </c>
      <c r="J79" s="29">
        <v>1976</v>
      </c>
      <c r="K79" s="29">
        <v>81</v>
      </c>
    </row>
    <row r="80" spans="3:11" ht="15">
      <c r="C80" s="208">
        <f t="shared" si="1"/>
        <v>47</v>
      </c>
      <c r="D80" s="29">
        <v>1977</v>
      </c>
      <c r="E80" s="29">
        <v>12</v>
      </c>
      <c r="F80" s="29">
        <v>1977</v>
      </c>
      <c r="G80" s="29">
        <v>13</v>
      </c>
      <c r="H80" s="29">
        <v>1977</v>
      </c>
      <c r="I80" s="29">
        <v>80</v>
      </c>
      <c r="J80" s="29">
        <v>1977</v>
      </c>
      <c r="K80" s="29">
        <v>81</v>
      </c>
    </row>
    <row r="81" spans="3:11" ht="15">
      <c r="C81" s="208">
        <f t="shared" si="1"/>
        <v>46</v>
      </c>
      <c r="D81" s="29">
        <v>1978</v>
      </c>
      <c r="E81" s="29">
        <v>12</v>
      </c>
      <c r="F81" s="29">
        <v>1978</v>
      </c>
      <c r="G81" s="29">
        <v>13</v>
      </c>
      <c r="H81" s="29">
        <v>1978</v>
      </c>
      <c r="I81" s="29">
        <v>80</v>
      </c>
      <c r="J81" s="29">
        <v>1978</v>
      </c>
      <c r="K81" s="29">
        <v>81</v>
      </c>
    </row>
    <row r="82" spans="3:11" ht="15">
      <c r="C82" s="208">
        <f t="shared" si="1"/>
        <v>45</v>
      </c>
      <c r="D82" s="29">
        <v>1979</v>
      </c>
      <c r="E82" s="29">
        <v>12</v>
      </c>
      <c r="F82" s="29">
        <v>1979</v>
      </c>
      <c r="G82" s="29">
        <v>13</v>
      </c>
      <c r="H82" s="29">
        <v>1979</v>
      </c>
      <c r="I82" s="29">
        <v>80</v>
      </c>
      <c r="J82" s="29">
        <v>1979</v>
      </c>
      <c r="K82" s="29">
        <v>81</v>
      </c>
    </row>
    <row r="83" spans="3:11" ht="15">
      <c r="C83" s="208">
        <f t="shared" si="1"/>
        <v>44</v>
      </c>
      <c r="D83" s="29">
        <v>1980</v>
      </c>
      <c r="E83" s="29">
        <v>12</v>
      </c>
      <c r="F83" s="29">
        <v>1980</v>
      </c>
      <c r="G83" s="29">
        <v>13</v>
      </c>
      <c r="H83" s="29">
        <v>1980</v>
      </c>
      <c r="I83" s="29">
        <v>80</v>
      </c>
      <c r="J83" s="29">
        <v>1980</v>
      </c>
      <c r="K83" s="29">
        <v>81</v>
      </c>
    </row>
    <row r="84" spans="3:11" ht="15">
      <c r="C84" s="208">
        <f t="shared" si="1"/>
        <v>43</v>
      </c>
      <c r="D84" s="29">
        <v>1981</v>
      </c>
      <c r="E84" s="29">
        <v>12</v>
      </c>
      <c r="F84" s="29">
        <v>1981</v>
      </c>
      <c r="G84" s="29">
        <v>13</v>
      </c>
      <c r="H84" s="29">
        <v>1981</v>
      </c>
      <c r="I84" s="29">
        <v>80</v>
      </c>
      <c r="J84" s="29">
        <v>1981</v>
      </c>
      <c r="K84" s="29">
        <v>81</v>
      </c>
    </row>
    <row r="85" spans="3:11" ht="15">
      <c r="C85" s="208">
        <f t="shared" si="1"/>
        <v>42</v>
      </c>
      <c r="D85" s="29">
        <v>1982</v>
      </c>
      <c r="E85" s="29">
        <v>12</v>
      </c>
      <c r="F85" s="29">
        <v>1982</v>
      </c>
      <c r="G85" s="29">
        <v>13</v>
      </c>
      <c r="H85" s="29">
        <v>1982</v>
      </c>
      <c r="I85" s="29">
        <v>80</v>
      </c>
      <c r="J85" s="29">
        <v>1982</v>
      </c>
      <c r="K85" s="29">
        <v>81</v>
      </c>
    </row>
    <row r="86" spans="3:11" ht="15">
      <c r="C86" s="208">
        <f t="shared" si="1"/>
        <v>41</v>
      </c>
      <c r="D86" s="29">
        <v>1983</v>
      </c>
      <c r="E86" s="29">
        <v>12</v>
      </c>
      <c r="F86" s="29">
        <v>1983</v>
      </c>
      <c r="G86" s="29">
        <v>13</v>
      </c>
      <c r="H86" s="29">
        <v>1983</v>
      </c>
      <c r="I86" s="29">
        <v>80</v>
      </c>
      <c r="J86" s="29">
        <v>1983</v>
      </c>
      <c r="K86" s="29">
        <v>81</v>
      </c>
    </row>
    <row r="87" spans="3:11" ht="15">
      <c r="C87" s="208">
        <f t="shared" si="1"/>
        <v>40</v>
      </c>
      <c r="D87" s="29">
        <v>1984</v>
      </c>
      <c r="E87" s="29">
        <v>10</v>
      </c>
      <c r="F87" s="29">
        <v>1984</v>
      </c>
      <c r="G87" s="29">
        <v>11</v>
      </c>
      <c r="H87" s="29">
        <v>1984</v>
      </c>
      <c r="I87" s="29" t="s">
        <v>66</v>
      </c>
      <c r="J87" s="29">
        <v>1984</v>
      </c>
      <c r="K87" s="29" t="s">
        <v>66</v>
      </c>
    </row>
    <row r="88" spans="3:11" ht="15">
      <c r="C88" s="208">
        <f t="shared" si="1"/>
        <v>39</v>
      </c>
      <c r="D88" s="29">
        <v>1985</v>
      </c>
      <c r="E88" s="29">
        <v>10</v>
      </c>
      <c r="F88" s="29">
        <v>1985</v>
      </c>
      <c r="G88" s="29">
        <v>11</v>
      </c>
      <c r="H88" s="29">
        <v>1985</v>
      </c>
      <c r="I88" s="29" t="s">
        <v>66</v>
      </c>
      <c r="J88" s="29">
        <v>1985</v>
      </c>
      <c r="K88" s="29" t="s">
        <v>66</v>
      </c>
    </row>
    <row r="89" spans="3:11" ht="15">
      <c r="C89" s="208">
        <f t="shared" si="1"/>
        <v>38</v>
      </c>
      <c r="D89" s="29">
        <v>1986</v>
      </c>
      <c r="E89" s="29">
        <v>10</v>
      </c>
      <c r="F89" s="29">
        <v>1986</v>
      </c>
      <c r="G89" s="29">
        <v>11</v>
      </c>
      <c r="H89" s="29">
        <v>1986</v>
      </c>
      <c r="I89" s="29" t="s">
        <v>66</v>
      </c>
      <c r="J89" s="29">
        <v>1986</v>
      </c>
      <c r="K89" s="29" t="s">
        <v>66</v>
      </c>
    </row>
    <row r="90" spans="3:11" ht="15">
      <c r="C90" s="208">
        <f t="shared" si="1"/>
        <v>37</v>
      </c>
      <c r="D90" s="29">
        <v>1987</v>
      </c>
      <c r="E90" s="29">
        <v>10</v>
      </c>
      <c r="F90" s="29">
        <v>1987</v>
      </c>
      <c r="G90" s="29">
        <v>11</v>
      </c>
      <c r="H90" s="29">
        <v>1987</v>
      </c>
      <c r="I90" s="29" t="s">
        <v>66</v>
      </c>
      <c r="J90" s="29">
        <v>1987</v>
      </c>
      <c r="K90" s="29" t="s">
        <v>66</v>
      </c>
    </row>
    <row r="91" spans="3:11" ht="15">
      <c r="C91" s="208">
        <f t="shared" si="1"/>
        <v>36</v>
      </c>
      <c r="D91" s="29">
        <v>1988</v>
      </c>
      <c r="E91" s="29">
        <v>10</v>
      </c>
      <c r="F91" s="29">
        <v>1988</v>
      </c>
      <c r="G91" s="29">
        <v>11</v>
      </c>
      <c r="H91" s="29">
        <v>1988</v>
      </c>
      <c r="I91" s="29" t="s">
        <v>66</v>
      </c>
      <c r="J91" s="29">
        <v>1988</v>
      </c>
      <c r="K91" s="29" t="s">
        <v>66</v>
      </c>
    </row>
    <row r="92" spans="3:11" ht="15">
      <c r="C92" s="208">
        <f t="shared" si="1"/>
        <v>35</v>
      </c>
      <c r="D92" s="29">
        <v>1989</v>
      </c>
      <c r="E92" s="29">
        <v>10</v>
      </c>
      <c r="F92" s="29">
        <v>1989</v>
      </c>
      <c r="G92" s="29">
        <v>11</v>
      </c>
      <c r="H92" s="29">
        <v>1989</v>
      </c>
      <c r="I92" s="29" t="s">
        <v>66</v>
      </c>
      <c r="J92" s="29">
        <v>1989</v>
      </c>
      <c r="K92" s="29" t="s">
        <v>66</v>
      </c>
    </row>
    <row r="93" spans="3:11" ht="15">
      <c r="C93" s="208">
        <f t="shared" si="1"/>
        <v>34</v>
      </c>
      <c r="D93" s="29">
        <v>1990</v>
      </c>
      <c r="E93" s="29">
        <v>10</v>
      </c>
      <c r="F93" s="29">
        <v>1990</v>
      </c>
      <c r="G93" s="29">
        <v>11</v>
      </c>
      <c r="H93" s="29">
        <v>1990</v>
      </c>
      <c r="I93" s="29" t="s">
        <v>66</v>
      </c>
      <c r="J93" s="29">
        <v>1990</v>
      </c>
      <c r="K93" s="29" t="s">
        <v>66</v>
      </c>
    </row>
    <row r="94" spans="3:11" ht="15">
      <c r="C94" s="208">
        <f t="shared" si="1"/>
        <v>33</v>
      </c>
      <c r="D94" s="29">
        <v>1991</v>
      </c>
      <c r="E94" s="29">
        <v>10</v>
      </c>
      <c r="F94" s="29">
        <v>1991</v>
      </c>
      <c r="G94" s="29">
        <v>11</v>
      </c>
      <c r="H94" s="29">
        <v>1991</v>
      </c>
      <c r="I94" s="29" t="s">
        <v>66</v>
      </c>
      <c r="J94" s="29">
        <v>1991</v>
      </c>
      <c r="K94" s="29" t="s">
        <v>66</v>
      </c>
    </row>
    <row r="95" spans="3:11" ht="15">
      <c r="C95" s="208">
        <f t="shared" si="1"/>
        <v>32</v>
      </c>
      <c r="D95" s="29">
        <v>1992</v>
      </c>
      <c r="E95" s="29">
        <v>10</v>
      </c>
      <c r="F95" s="29">
        <v>1992</v>
      </c>
      <c r="G95" s="29">
        <v>11</v>
      </c>
      <c r="H95" s="29">
        <v>1992</v>
      </c>
      <c r="I95" s="29" t="s">
        <v>66</v>
      </c>
      <c r="J95" s="29">
        <v>1992</v>
      </c>
      <c r="K95" s="29" t="s">
        <v>66</v>
      </c>
    </row>
    <row r="96" spans="3:11" ht="15">
      <c r="C96" s="208">
        <f t="shared" si="1"/>
        <v>31</v>
      </c>
      <c r="D96" s="29">
        <v>1993</v>
      </c>
      <c r="E96" s="29">
        <v>10</v>
      </c>
      <c r="F96" s="29">
        <v>1993</v>
      </c>
      <c r="G96" s="29">
        <v>11</v>
      </c>
      <c r="H96" s="29">
        <v>1993</v>
      </c>
      <c r="I96" s="29" t="s">
        <v>66</v>
      </c>
      <c r="J96" s="29">
        <v>1993</v>
      </c>
      <c r="K96" s="29" t="s">
        <v>66</v>
      </c>
    </row>
    <row r="97" spans="3:11" ht="15">
      <c r="C97" s="208">
        <f t="shared" si="1"/>
        <v>30</v>
      </c>
      <c r="D97" s="29">
        <v>1994</v>
      </c>
      <c r="E97" s="29">
        <v>10</v>
      </c>
      <c r="F97" s="29">
        <v>1994</v>
      </c>
      <c r="G97" s="29">
        <v>11</v>
      </c>
      <c r="H97" s="29">
        <v>1994</v>
      </c>
      <c r="I97" s="29" t="s">
        <v>66</v>
      </c>
      <c r="J97" s="29">
        <v>1994</v>
      </c>
      <c r="K97" s="29" t="s">
        <v>66</v>
      </c>
    </row>
    <row r="98" spans="3:11" ht="15">
      <c r="C98" s="208">
        <f t="shared" si="1"/>
        <v>29</v>
      </c>
      <c r="D98" s="29">
        <v>1995</v>
      </c>
      <c r="E98" s="29">
        <v>10</v>
      </c>
      <c r="F98" s="29">
        <v>1995</v>
      </c>
      <c r="G98" s="29">
        <v>11</v>
      </c>
      <c r="H98" s="29">
        <v>1995</v>
      </c>
      <c r="I98" s="29" t="s">
        <v>66</v>
      </c>
      <c r="J98" s="29">
        <v>1995</v>
      </c>
      <c r="K98" s="29" t="s">
        <v>66</v>
      </c>
    </row>
    <row r="99" spans="3:11" ht="15">
      <c r="C99" s="208">
        <f t="shared" si="1"/>
        <v>28</v>
      </c>
      <c r="D99" s="29">
        <v>1996</v>
      </c>
      <c r="E99" s="29">
        <v>10</v>
      </c>
      <c r="F99" s="29">
        <v>1996</v>
      </c>
      <c r="G99" s="29">
        <v>11</v>
      </c>
      <c r="H99" s="29">
        <v>1996</v>
      </c>
      <c r="I99" s="29" t="s">
        <v>66</v>
      </c>
      <c r="J99" s="29">
        <v>1996</v>
      </c>
      <c r="K99" s="29" t="s">
        <v>66</v>
      </c>
    </row>
    <row r="100" spans="3:11" ht="15">
      <c r="C100" s="208">
        <f t="shared" si="1"/>
        <v>27</v>
      </c>
      <c r="D100" s="29">
        <v>1997</v>
      </c>
      <c r="E100" s="29">
        <v>10</v>
      </c>
      <c r="F100" s="29">
        <v>1997</v>
      </c>
      <c r="G100" s="29">
        <v>11</v>
      </c>
      <c r="H100" s="29">
        <v>1997</v>
      </c>
      <c r="I100" s="29" t="s">
        <v>66</v>
      </c>
      <c r="J100" s="29">
        <v>1997</v>
      </c>
      <c r="K100" s="29" t="s">
        <v>66</v>
      </c>
    </row>
    <row r="101" spans="3:11" ht="15">
      <c r="C101" s="208">
        <f t="shared" si="1"/>
        <v>26</v>
      </c>
      <c r="D101" s="29">
        <v>1998</v>
      </c>
      <c r="E101" s="29">
        <v>10</v>
      </c>
      <c r="F101" s="29">
        <v>1998</v>
      </c>
      <c r="G101" s="29">
        <v>11</v>
      </c>
      <c r="H101" s="29">
        <v>1998</v>
      </c>
      <c r="I101" s="29" t="s">
        <v>66</v>
      </c>
      <c r="J101" s="29">
        <v>1998</v>
      </c>
      <c r="K101" s="29" t="s">
        <v>66</v>
      </c>
    </row>
    <row r="102" spans="3:11" ht="15">
      <c r="C102" s="208">
        <f t="shared" si="1"/>
        <v>25</v>
      </c>
      <c r="D102" s="29">
        <v>1999</v>
      </c>
      <c r="E102" s="29">
        <v>10</v>
      </c>
      <c r="F102" s="29">
        <v>1999</v>
      </c>
      <c r="G102" s="29">
        <v>11</v>
      </c>
      <c r="H102" s="29">
        <v>1999</v>
      </c>
      <c r="I102" s="29" t="s">
        <v>66</v>
      </c>
      <c r="J102" s="29">
        <v>1999</v>
      </c>
      <c r="K102" s="29" t="s">
        <v>66</v>
      </c>
    </row>
    <row r="103" spans="3:11" ht="15">
      <c r="C103" s="208">
        <f t="shared" si="1"/>
        <v>24</v>
      </c>
      <c r="D103" s="29">
        <v>2000</v>
      </c>
      <c r="E103" s="29">
        <v>10</v>
      </c>
      <c r="F103" s="29">
        <v>2000</v>
      </c>
      <c r="G103" s="29">
        <v>11</v>
      </c>
      <c r="H103" s="29">
        <v>2000</v>
      </c>
      <c r="I103" s="29" t="s">
        <v>66</v>
      </c>
      <c r="J103" s="29">
        <v>2000</v>
      </c>
      <c r="K103" s="29" t="s">
        <v>66</v>
      </c>
    </row>
    <row r="104" spans="3:11" ht="15">
      <c r="C104" s="208">
        <f t="shared" si="1"/>
        <v>23</v>
      </c>
      <c r="D104" s="29">
        <v>2001</v>
      </c>
      <c r="E104" s="29">
        <v>10</v>
      </c>
      <c r="F104" s="29">
        <v>2001</v>
      </c>
      <c r="G104" s="29">
        <v>11</v>
      </c>
      <c r="H104" s="29">
        <v>2001</v>
      </c>
      <c r="I104" s="29" t="s">
        <v>66</v>
      </c>
      <c r="J104" s="29">
        <v>2001</v>
      </c>
      <c r="K104" s="29" t="s">
        <v>66</v>
      </c>
    </row>
    <row r="105" spans="3:11" ht="15">
      <c r="C105" s="208">
        <f t="shared" si="1"/>
        <v>22</v>
      </c>
      <c r="D105" s="29">
        <v>2002</v>
      </c>
      <c r="E105" s="29">
        <v>10</v>
      </c>
      <c r="F105" s="29">
        <v>2002</v>
      </c>
      <c r="G105" s="29">
        <v>11</v>
      </c>
      <c r="H105" s="29">
        <v>2002</v>
      </c>
      <c r="I105" s="29" t="s">
        <v>66</v>
      </c>
      <c r="J105" s="29">
        <v>2002</v>
      </c>
      <c r="K105" s="29" t="s">
        <v>66</v>
      </c>
    </row>
    <row r="106" spans="3:11" ht="15">
      <c r="C106" s="208">
        <f t="shared" si="1"/>
        <v>21</v>
      </c>
      <c r="D106" s="29">
        <v>2003</v>
      </c>
      <c r="E106" s="29">
        <v>10</v>
      </c>
      <c r="F106" s="29">
        <v>2003</v>
      </c>
      <c r="G106" s="29">
        <v>11</v>
      </c>
      <c r="H106" s="29">
        <v>2003</v>
      </c>
      <c r="I106" s="29" t="s">
        <v>66</v>
      </c>
      <c r="J106" s="29">
        <v>2003</v>
      </c>
      <c r="K106" s="29" t="s">
        <v>66</v>
      </c>
    </row>
    <row r="107" spans="3:11" ht="15">
      <c r="C107" s="208">
        <f t="shared" si="1"/>
        <v>20</v>
      </c>
      <c r="D107" s="29">
        <v>2004</v>
      </c>
      <c r="E107" s="29">
        <v>40</v>
      </c>
      <c r="F107" s="29">
        <v>2004</v>
      </c>
      <c r="G107" s="29">
        <v>41</v>
      </c>
      <c r="H107" s="29">
        <v>2004</v>
      </c>
      <c r="I107" s="29" t="s">
        <v>66</v>
      </c>
      <c r="J107" s="29">
        <v>2004</v>
      </c>
      <c r="K107" s="29" t="s">
        <v>66</v>
      </c>
    </row>
    <row r="108" spans="3:11" ht="15">
      <c r="C108" s="208">
        <f t="shared" si="1"/>
        <v>19</v>
      </c>
      <c r="D108" s="29">
        <v>2005</v>
      </c>
      <c r="E108" s="29">
        <v>40</v>
      </c>
      <c r="F108" s="29">
        <v>2005</v>
      </c>
      <c r="G108" s="29">
        <v>41</v>
      </c>
      <c r="H108" s="29">
        <v>2005</v>
      </c>
      <c r="I108" s="29" t="s">
        <v>66</v>
      </c>
      <c r="J108" s="29">
        <v>2005</v>
      </c>
      <c r="K108" s="29" t="s">
        <v>66</v>
      </c>
    </row>
    <row r="109" spans="3:11" ht="15">
      <c r="C109" s="208">
        <f t="shared" si="1"/>
        <v>18</v>
      </c>
      <c r="D109" s="29">
        <v>2006</v>
      </c>
      <c r="E109" s="29">
        <v>42</v>
      </c>
      <c r="F109" s="29">
        <v>2006</v>
      </c>
      <c r="G109" s="29">
        <v>43</v>
      </c>
      <c r="H109" s="29">
        <v>2006</v>
      </c>
      <c r="I109" s="29" t="s">
        <v>66</v>
      </c>
      <c r="J109" s="29">
        <v>2006</v>
      </c>
      <c r="K109" s="29" t="s">
        <v>66</v>
      </c>
    </row>
    <row r="110" spans="3:11" ht="15">
      <c r="C110" s="208">
        <f t="shared" si="1"/>
        <v>17</v>
      </c>
      <c r="D110" s="29">
        <v>2007</v>
      </c>
      <c r="E110" s="29">
        <v>42</v>
      </c>
      <c r="F110" s="29">
        <v>2007</v>
      </c>
      <c r="G110" s="29">
        <v>43</v>
      </c>
      <c r="H110" s="29">
        <v>2007</v>
      </c>
      <c r="I110" s="29" t="s">
        <v>66</v>
      </c>
      <c r="J110" s="29">
        <v>2007</v>
      </c>
      <c r="K110" s="29" t="s">
        <v>66</v>
      </c>
    </row>
    <row r="111" spans="3:11" ht="15">
      <c r="C111" s="208">
        <f t="shared" si="1"/>
        <v>16</v>
      </c>
      <c r="D111" s="29">
        <v>2008</v>
      </c>
      <c r="E111" s="29">
        <v>30</v>
      </c>
      <c r="F111" s="29">
        <v>2008</v>
      </c>
      <c r="G111" s="29">
        <v>31</v>
      </c>
      <c r="H111" s="29">
        <v>2008</v>
      </c>
      <c r="I111" s="29" t="s">
        <v>66</v>
      </c>
      <c r="J111" s="29">
        <v>2008</v>
      </c>
      <c r="K111" s="29" t="s">
        <v>66</v>
      </c>
    </row>
    <row r="112" spans="3:11" ht="15">
      <c r="C112" s="208">
        <f t="shared" si="1"/>
        <v>15</v>
      </c>
      <c r="D112" s="29">
        <v>2009</v>
      </c>
      <c r="E112" s="29">
        <v>30</v>
      </c>
      <c r="F112" s="29">
        <v>2009</v>
      </c>
      <c r="G112" s="29">
        <v>31</v>
      </c>
      <c r="H112" s="29">
        <v>2009</v>
      </c>
      <c r="I112" s="29" t="s">
        <v>66</v>
      </c>
      <c r="J112" s="29">
        <v>2009</v>
      </c>
      <c r="K112" s="29" t="s">
        <v>66</v>
      </c>
    </row>
    <row r="113" spans="3:11" ht="15">
      <c r="C113" s="208">
        <f t="shared" si="1"/>
        <v>14</v>
      </c>
      <c r="D113" s="29">
        <v>2010</v>
      </c>
      <c r="E113" s="29">
        <v>20</v>
      </c>
      <c r="F113" s="29">
        <v>2010</v>
      </c>
      <c r="G113" s="29">
        <v>21</v>
      </c>
      <c r="H113" s="29">
        <v>2010</v>
      </c>
      <c r="I113" s="29" t="s">
        <v>66</v>
      </c>
      <c r="J113" s="29">
        <v>2010</v>
      </c>
      <c r="K113" s="29" t="s">
        <v>66</v>
      </c>
    </row>
    <row r="114" spans="3:11" ht="15">
      <c r="C114" s="208">
        <f t="shared" si="1"/>
        <v>13</v>
      </c>
      <c r="D114" s="29">
        <v>2011</v>
      </c>
      <c r="E114" s="29">
        <v>20</v>
      </c>
      <c r="F114" s="29">
        <v>2011</v>
      </c>
      <c r="G114" s="29">
        <v>21</v>
      </c>
      <c r="H114" s="29">
        <v>2011</v>
      </c>
      <c r="I114" s="29" t="s">
        <v>66</v>
      </c>
      <c r="J114" s="29">
        <v>2011</v>
      </c>
      <c r="K114" s="29" t="s">
        <v>66</v>
      </c>
    </row>
    <row r="115" spans="3:11" ht="15">
      <c r="C115" s="208">
        <f t="shared" si="1"/>
        <v>12</v>
      </c>
      <c r="D115" s="29">
        <v>2012</v>
      </c>
      <c r="E115" s="29">
        <v>20</v>
      </c>
      <c r="F115" s="29">
        <v>2012</v>
      </c>
      <c r="G115" s="29">
        <v>21</v>
      </c>
      <c r="H115" s="29">
        <v>2012</v>
      </c>
      <c r="I115" s="29" t="s">
        <v>66</v>
      </c>
      <c r="J115" s="29">
        <v>2012</v>
      </c>
      <c r="K115" s="29" t="s">
        <v>66</v>
      </c>
    </row>
    <row r="116" spans="3:11" ht="15">
      <c r="C116" s="208">
        <f t="shared" si="1"/>
        <v>11</v>
      </c>
      <c r="D116" s="29">
        <v>2013</v>
      </c>
      <c r="E116" s="29">
        <v>20</v>
      </c>
      <c r="F116" s="29">
        <v>2013</v>
      </c>
      <c r="G116" s="29">
        <v>21</v>
      </c>
      <c r="H116" s="29">
        <v>2013</v>
      </c>
      <c r="I116" s="29" t="s">
        <v>66</v>
      </c>
      <c r="J116" s="29">
        <v>2013</v>
      </c>
      <c r="K116" s="29" t="s">
        <v>66</v>
      </c>
    </row>
    <row r="117" spans="3:11" ht="15">
      <c r="C117" s="208">
        <f t="shared" si="1"/>
        <v>10</v>
      </c>
      <c r="D117" s="29">
        <v>2014</v>
      </c>
      <c r="E117" s="29">
        <v>20</v>
      </c>
      <c r="F117" s="29">
        <v>2014</v>
      </c>
      <c r="G117" s="29">
        <v>21</v>
      </c>
      <c r="H117" s="29">
        <v>2014</v>
      </c>
      <c r="I117" s="29" t="s">
        <v>66</v>
      </c>
      <c r="J117" s="29">
        <v>2014</v>
      </c>
      <c r="K117" s="29" t="s">
        <v>66</v>
      </c>
    </row>
    <row r="118" spans="3:11" ht="15">
      <c r="C118" s="208">
        <f t="shared" si="1"/>
        <v>9</v>
      </c>
      <c r="D118" s="29">
        <v>2015</v>
      </c>
      <c r="E118" s="29">
        <v>20</v>
      </c>
      <c r="F118" s="29">
        <v>2015</v>
      </c>
      <c r="G118" s="29">
        <v>21</v>
      </c>
      <c r="H118" s="29">
        <v>2015</v>
      </c>
      <c r="I118" s="29" t="s">
        <v>66</v>
      </c>
      <c r="J118" s="29">
        <v>2015</v>
      </c>
      <c r="K118" s="29" t="s">
        <v>66</v>
      </c>
    </row>
    <row r="119" spans="3:11" ht="15">
      <c r="C119" s="208">
        <f t="shared" si="1"/>
        <v>8</v>
      </c>
      <c r="D119" s="29">
        <v>2016</v>
      </c>
      <c r="E119" s="29">
        <v>20</v>
      </c>
      <c r="F119" s="29">
        <v>2016</v>
      </c>
      <c r="G119" s="29">
        <v>21</v>
      </c>
      <c r="H119" s="29">
        <v>2016</v>
      </c>
      <c r="I119" s="29" t="s">
        <v>66</v>
      </c>
      <c r="J119" s="29">
        <v>2016</v>
      </c>
      <c r="K119" s="29" t="s">
        <v>66</v>
      </c>
    </row>
    <row r="120" spans="3:11" ht="15">
      <c r="C120" s="208">
        <f t="shared" si="1"/>
        <v>7</v>
      </c>
      <c r="D120" s="29">
        <v>2017</v>
      </c>
      <c r="E120" s="29">
        <v>20</v>
      </c>
      <c r="F120" s="29">
        <v>2017</v>
      </c>
      <c r="G120" s="29">
        <v>21</v>
      </c>
      <c r="H120" s="29">
        <v>2017</v>
      </c>
      <c r="I120" s="29" t="s">
        <v>66</v>
      </c>
      <c r="J120" s="29">
        <v>2017</v>
      </c>
      <c r="K120" s="29" t="s">
        <v>66</v>
      </c>
    </row>
    <row r="121" spans="3:11" ht="15">
      <c r="C121" s="208">
        <f t="shared" si="1"/>
        <v>6</v>
      </c>
      <c r="D121" s="29">
        <v>2018</v>
      </c>
      <c r="E121" s="29">
        <v>20</v>
      </c>
      <c r="F121" s="29">
        <v>2018</v>
      </c>
      <c r="G121" s="29">
        <v>21</v>
      </c>
      <c r="H121" s="29">
        <v>2018</v>
      </c>
      <c r="I121" s="29" t="s">
        <v>66</v>
      </c>
      <c r="J121" s="29">
        <v>2018</v>
      </c>
      <c r="K121" s="29" t="s">
        <v>66</v>
      </c>
    </row>
    <row r="122" spans="3:11" ht="15">
      <c r="C122" s="208">
        <f t="shared" si="1"/>
        <v>5</v>
      </c>
      <c r="D122" s="29">
        <v>2019</v>
      </c>
      <c r="E122" s="29">
        <v>20</v>
      </c>
      <c r="F122" s="29">
        <v>2019</v>
      </c>
      <c r="G122" s="29">
        <v>21</v>
      </c>
      <c r="H122" s="29">
        <v>2019</v>
      </c>
      <c r="I122" s="29" t="s">
        <v>66</v>
      </c>
      <c r="J122" s="29">
        <v>2019</v>
      </c>
      <c r="K122" s="29" t="s">
        <v>66</v>
      </c>
    </row>
    <row r="123" spans="3:11" ht="15">
      <c r="C123" s="208">
        <f t="shared" si="1"/>
        <v>4</v>
      </c>
      <c r="D123" s="29">
        <v>2020</v>
      </c>
      <c r="E123" s="29">
        <v>20</v>
      </c>
      <c r="F123" s="29">
        <v>2020</v>
      </c>
      <c r="G123" s="29">
        <v>21</v>
      </c>
      <c r="H123" s="29">
        <v>2020</v>
      </c>
      <c r="I123" s="29" t="s">
        <v>66</v>
      </c>
      <c r="J123" s="29">
        <v>2020</v>
      </c>
      <c r="K123" s="29" t="s">
        <v>66</v>
      </c>
    </row>
    <row r="124" spans="3:11" ht="15">
      <c r="C124" s="208">
        <f t="shared" si="1"/>
        <v>3</v>
      </c>
      <c r="D124" s="29">
        <v>2021</v>
      </c>
      <c r="E124" s="29">
        <v>20</v>
      </c>
      <c r="F124" s="29">
        <v>2021</v>
      </c>
      <c r="G124" s="29">
        <v>21</v>
      </c>
      <c r="H124" s="29">
        <v>2021</v>
      </c>
      <c r="I124" s="29" t="s">
        <v>66</v>
      </c>
      <c r="J124" s="29">
        <v>2021</v>
      </c>
      <c r="K124" s="29" t="s">
        <v>66</v>
      </c>
    </row>
  </sheetData>
  <sheetProtection sheet="1" objects="1" scenarios="1" selectLockedCells="1"/>
  <mergeCells count="4">
    <mergeCell ref="D1:E1"/>
    <mergeCell ref="F1:G1"/>
    <mergeCell ref="H1:I1"/>
    <mergeCell ref="J1:K1"/>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92"/>
  <sheetViews>
    <sheetView showGridLines="0" zoomScalePageLayoutView="0" workbookViewId="0" topLeftCell="A1">
      <selection activeCell="J30" sqref="J30"/>
    </sheetView>
  </sheetViews>
  <sheetFormatPr defaultColWidth="11.57421875" defaultRowHeight="15"/>
  <cols>
    <col min="1" max="1" width="6.421875" style="4" customWidth="1"/>
    <col min="2" max="2" width="4.28125" style="4" customWidth="1"/>
    <col min="3" max="4" width="15.7109375" style="5" customWidth="1"/>
    <col min="5" max="5" width="3.57421875" style="4" customWidth="1"/>
    <col min="6" max="6" width="6.421875" style="4" customWidth="1"/>
    <col min="7" max="7" width="19.28125" style="4" customWidth="1"/>
    <col min="8" max="8" width="7.140625" style="4" customWidth="1"/>
    <col min="9" max="10" width="5.7109375" style="4" customWidth="1"/>
    <col min="11" max="11" width="10.00390625" style="4" customWidth="1"/>
    <col min="12" max="12" width="5.00390625" style="4" customWidth="1"/>
    <col min="13" max="13" width="3.57421875" style="4" customWidth="1"/>
    <col min="14" max="14" width="3.57421875" style="69" hidden="1" customWidth="1"/>
    <col min="15" max="15" width="21.421875" style="4" customWidth="1"/>
    <col min="16" max="16384" width="11.57421875" style="3" customWidth="1"/>
  </cols>
  <sheetData>
    <row r="1" spans="1:15" s="6" customFormat="1" ht="27" thickBot="1">
      <c r="A1" s="206" t="s">
        <v>133</v>
      </c>
      <c r="B1" s="206"/>
      <c r="C1" s="206"/>
      <c r="D1" s="206"/>
      <c r="E1" s="206"/>
      <c r="F1" s="206"/>
      <c r="G1" s="206"/>
      <c r="H1" s="206"/>
      <c r="I1" s="206"/>
      <c r="J1" s="206"/>
      <c r="K1" s="206"/>
      <c r="L1" s="206"/>
      <c r="M1" s="206"/>
      <c r="N1" s="206"/>
      <c r="O1" s="206"/>
    </row>
    <row r="2" spans="1:15" ht="105" customHeight="1" thickBot="1">
      <c r="A2" s="24" t="s">
        <v>54</v>
      </c>
      <c r="B2" s="25" t="s">
        <v>55</v>
      </c>
      <c r="C2" s="17" t="s">
        <v>0</v>
      </c>
      <c r="D2" s="13" t="s">
        <v>1</v>
      </c>
      <c r="E2" s="10" t="s">
        <v>82</v>
      </c>
      <c r="F2" s="54" t="s">
        <v>81</v>
      </c>
      <c r="G2" s="26" t="s">
        <v>2</v>
      </c>
      <c r="H2" s="53" t="s">
        <v>77</v>
      </c>
      <c r="I2" s="52" t="s">
        <v>78</v>
      </c>
      <c r="J2" s="52" t="s">
        <v>80</v>
      </c>
      <c r="K2" s="55" t="s">
        <v>79</v>
      </c>
      <c r="L2" s="11" t="s">
        <v>56</v>
      </c>
      <c r="M2" s="12" t="s">
        <v>46</v>
      </c>
      <c r="N2" s="65" t="s">
        <v>93</v>
      </c>
      <c r="O2" s="14" t="s">
        <v>58</v>
      </c>
    </row>
    <row r="3" spans="1:15" ht="15">
      <c r="A3" s="15" t="str">
        <f>IF(O3="Breitensport","B1.31.","1.31.")</f>
        <v>1.31.</v>
      </c>
      <c r="B3" s="18" t="e">
        <f>IF($E3="m",VLOOKUP($J3,Daten!$H$3:$I$123,2),VLOOKUP($J3,Daten!$J$3:$K$123,2))</f>
        <v>#N/A</v>
      </c>
      <c r="C3" s="33"/>
      <c r="D3" s="34"/>
      <c r="E3" s="35"/>
      <c r="F3" s="36"/>
      <c r="G3" s="21" t="e">
        <f>VLOOKUP($F3,Daten!$A$2:$B$46,2)</f>
        <v>#N/A</v>
      </c>
      <c r="H3" s="45"/>
      <c r="I3" s="35"/>
      <c r="J3" s="35"/>
      <c r="K3" s="35"/>
      <c r="L3" s="35"/>
      <c r="M3" s="36"/>
      <c r="N3" s="66"/>
      <c r="O3" s="46"/>
    </row>
    <row r="4" spans="1:15" ht="15">
      <c r="A4" s="15" t="str">
        <f aca="true" t="shared" si="0" ref="A4:A59">IF(O4="Breitensport","B1.31.","1.31.")</f>
        <v>1.31.</v>
      </c>
      <c r="B4" s="18" t="e">
        <f>IF($E4="m",VLOOKUP($J4,Daten!$H$3:$I$123,2),VLOOKUP($J4,Daten!$J$3:$K$123,2))</f>
        <v>#N/A</v>
      </c>
      <c r="C4" s="37"/>
      <c r="D4" s="38"/>
      <c r="E4" s="39"/>
      <c r="F4" s="40"/>
      <c r="G4" s="22" t="e">
        <f>VLOOKUP($F4,Daten!$A$2:$B$46,2)</f>
        <v>#N/A</v>
      </c>
      <c r="H4" s="47"/>
      <c r="I4" s="39"/>
      <c r="J4" s="39"/>
      <c r="K4" s="39"/>
      <c r="L4" s="39"/>
      <c r="M4" s="40"/>
      <c r="N4" s="67"/>
      <c r="O4" s="48"/>
    </row>
    <row r="5" spans="1:15" ht="15">
      <c r="A5" s="15" t="str">
        <f t="shared" si="0"/>
        <v>1.31.</v>
      </c>
      <c r="B5" s="18" t="e">
        <f>IF($E5="m",VLOOKUP($J5,Daten!$H$3:$I$123,2),VLOOKUP($J5,Daten!$J$3:$K$123,2))</f>
        <v>#N/A</v>
      </c>
      <c r="C5" s="37"/>
      <c r="D5" s="38"/>
      <c r="E5" s="39"/>
      <c r="F5" s="40"/>
      <c r="G5" s="22" t="e">
        <f>VLOOKUP($F5,Daten!$A$2:$B$46,2)</f>
        <v>#N/A</v>
      </c>
      <c r="H5" s="47"/>
      <c r="I5" s="39"/>
      <c r="J5" s="39"/>
      <c r="K5" s="39"/>
      <c r="L5" s="39"/>
      <c r="M5" s="40"/>
      <c r="N5" s="67"/>
      <c r="O5" s="48"/>
    </row>
    <row r="6" spans="1:15" ht="15">
      <c r="A6" s="15" t="str">
        <f t="shared" si="0"/>
        <v>1.31.</v>
      </c>
      <c r="B6" s="18" t="e">
        <f>IF($E6="m",VLOOKUP($J6,Daten!$H$3:$I$123,2),VLOOKUP($J6,Daten!$J$3:$K$123,2))</f>
        <v>#N/A</v>
      </c>
      <c r="C6" s="37"/>
      <c r="D6" s="38"/>
      <c r="E6" s="39"/>
      <c r="F6" s="40"/>
      <c r="G6" s="22" t="e">
        <f>VLOOKUP($F6,Daten!$A$2:$B$46,2)</f>
        <v>#N/A</v>
      </c>
      <c r="H6" s="47"/>
      <c r="I6" s="39"/>
      <c r="J6" s="39"/>
      <c r="K6" s="39"/>
      <c r="L6" s="39"/>
      <c r="M6" s="40"/>
      <c r="N6" s="67"/>
      <c r="O6" s="48"/>
    </row>
    <row r="7" spans="1:15" ht="15">
      <c r="A7" s="15" t="str">
        <f t="shared" si="0"/>
        <v>1.31.</v>
      </c>
      <c r="B7" s="18" t="e">
        <f>IF($E7="m",VLOOKUP($J7,Daten!$H$3:$I$123,2),VLOOKUP($J7,Daten!$J$3:$K$123,2))</f>
        <v>#N/A</v>
      </c>
      <c r="C7" s="37"/>
      <c r="D7" s="38"/>
      <c r="E7" s="39"/>
      <c r="F7" s="40"/>
      <c r="G7" s="22" t="e">
        <f>VLOOKUP($F7,Daten!$A$2:$B$46,2)</f>
        <v>#N/A</v>
      </c>
      <c r="H7" s="47"/>
      <c r="I7" s="39"/>
      <c r="J7" s="39"/>
      <c r="K7" s="39"/>
      <c r="L7" s="39"/>
      <c r="M7" s="40"/>
      <c r="N7" s="67"/>
      <c r="O7" s="48"/>
    </row>
    <row r="8" spans="1:15" ht="15">
      <c r="A8" s="15" t="str">
        <f t="shared" si="0"/>
        <v>1.31.</v>
      </c>
      <c r="B8" s="18" t="e">
        <f>IF($E8="m",VLOOKUP($J8,Daten!$H$3:$I$123,2),VLOOKUP($J8,Daten!$J$3:$K$123,2))</f>
        <v>#N/A</v>
      </c>
      <c r="C8" s="37"/>
      <c r="D8" s="38"/>
      <c r="E8" s="39"/>
      <c r="F8" s="40"/>
      <c r="G8" s="22" t="e">
        <f>VLOOKUP($F8,Daten!$A$2:$B$46,2)</f>
        <v>#N/A</v>
      </c>
      <c r="H8" s="47"/>
      <c r="I8" s="39"/>
      <c r="J8" s="39"/>
      <c r="K8" s="39"/>
      <c r="L8" s="39"/>
      <c r="M8" s="40"/>
      <c r="N8" s="67"/>
      <c r="O8" s="48"/>
    </row>
    <row r="9" spans="1:15" ht="15">
      <c r="A9" s="15" t="str">
        <f t="shared" si="0"/>
        <v>1.31.</v>
      </c>
      <c r="B9" s="18" t="e">
        <f>IF($E9="m",VLOOKUP($J9,Daten!$H$3:$I$123,2),VLOOKUP($J9,Daten!$J$3:$K$123,2))</f>
        <v>#N/A</v>
      </c>
      <c r="C9" s="37"/>
      <c r="D9" s="38"/>
      <c r="E9" s="39"/>
      <c r="F9" s="40"/>
      <c r="G9" s="22" t="e">
        <f>VLOOKUP($F9,Daten!$A$2:$B$46,2)</f>
        <v>#N/A</v>
      </c>
      <c r="H9" s="47"/>
      <c r="I9" s="39"/>
      <c r="J9" s="39"/>
      <c r="K9" s="39"/>
      <c r="L9" s="39"/>
      <c r="M9" s="40"/>
      <c r="N9" s="67"/>
      <c r="O9" s="48"/>
    </row>
    <row r="10" spans="1:15" ht="15">
      <c r="A10" s="15" t="str">
        <f t="shared" si="0"/>
        <v>1.31.</v>
      </c>
      <c r="B10" s="18" t="e">
        <f>IF($E10="m",VLOOKUP($J10,Daten!$H$3:$I$123,2),VLOOKUP($J10,Daten!$J$3:$K$123,2))</f>
        <v>#N/A</v>
      </c>
      <c r="C10" s="37"/>
      <c r="D10" s="38"/>
      <c r="E10" s="39"/>
      <c r="F10" s="40"/>
      <c r="G10" s="22" t="e">
        <f>VLOOKUP($F10,Daten!$A$2:$B$46,2)</f>
        <v>#N/A</v>
      </c>
      <c r="H10" s="47"/>
      <c r="I10" s="39"/>
      <c r="J10" s="39"/>
      <c r="K10" s="39"/>
      <c r="L10" s="39"/>
      <c r="M10" s="40"/>
      <c r="N10" s="67"/>
      <c r="O10" s="48"/>
    </row>
    <row r="11" spans="1:15" ht="15">
      <c r="A11" s="15" t="str">
        <f t="shared" si="0"/>
        <v>1.31.</v>
      </c>
      <c r="B11" s="18" t="e">
        <f>IF($E11="m",VLOOKUP($J11,Daten!$H$3:$I$123,2),VLOOKUP($J11,Daten!$J$3:$K$123,2))</f>
        <v>#N/A</v>
      </c>
      <c r="C11" s="37"/>
      <c r="D11" s="38"/>
      <c r="E11" s="39"/>
      <c r="F11" s="40"/>
      <c r="G11" s="22" t="e">
        <f>VLOOKUP($F11,Daten!$A$2:$B$46,2)</f>
        <v>#N/A</v>
      </c>
      <c r="H11" s="47"/>
      <c r="I11" s="39"/>
      <c r="J11" s="39"/>
      <c r="K11" s="39"/>
      <c r="L11" s="39"/>
      <c r="M11" s="40"/>
      <c r="N11" s="67"/>
      <c r="O11" s="48"/>
    </row>
    <row r="12" spans="1:15" ht="15">
      <c r="A12" s="15" t="str">
        <f t="shared" si="0"/>
        <v>1.31.</v>
      </c>
      <c r="B12" s="18" t="e">
        <f>IF($E12="m",VLOOKUP($J12,Daten!$H$3:$I$123,2),VLOOKUP($J12,Daten!$J$3:$K$123,2))</f>
        <v>#N/A</v>
      </c>
      <c r="C12" s="37"/>
      <c r="D12" s="38"/>
      <c r="E12" s="39"/>
      <c r="F12" s="40"/>
      <c r="G12" s="22" t="e">
        <f>VLOOKUP($F12,Daten!$A$2:$B$46,2)</f>
        <v>#N/A</v>
      </c>
      <c r="H12" s="47"/>
      <c r="I12" s="39"/>
      <c r="J12" s="39"/>
      <c r="K12" s="39"/>
      <c r="L12" s="39"/>
      <c r="M12" s="40"/>
      <c r="N12" s="67"/>
      <c r="O12" s="48"/>
    </row>
    <row r="13" spans="1:15" ht="15">
      <c r="A13" s="15" t="str">
        <f t="shared" si="0"/>
        <v>1.31.</v>
      </c>
      <c r="B13" s="18" t="e">
        <f>IF($E13="m",VLOOKUP($J13,Daten!$H$3:$I$123,2),VLOOKUP($J13,Daten!$J$3:$K$123,2))</f>
        <v>#N/A</v>
      </c>
      <c r="C13" s="37"/>
      <c r="D13" s="38"/>
      <c r="E13" s="39"/>
      <c r="F13" s="40"/>
      <c r="G13" s="22" t="e">
        <f>VLOOKUP($F13,Daten!$A$2:$B$46,2)</f>
        <v>#N/A</v>
      </c>
      <c r="H13" s="47"/>
      <c r="I13" s="39"/>
      <c r="J13" s="39"/>
      <c r="K13" s="39"/>
      <c r="L13" s="39"/>
      <c r="M13" s="40"/>
      <c r="N13" s="67"/>
      <c r="O13" s="48"/>
    </row>
    <row r="14" spans="1:15" ht="15">
      <c r="A14" s="15" t="str">
        <f t="shared" si="0"/>
        <v>1.31.</v>
      </c>
      <c r="B14" s="18" t="e">
        <f>IF($E14="m",VLOOKUP($J14,Daten!$H$3:$I$123,2),VLOOKUP($J14,Daten!$J$3:$K$123,2))</f>
        <v>#N/A</v>
      </c>
      <c r="C14" s="37"/>
      <c r="D14" s="38"/>
      <c r="E14" s="39"/>
      <c r="F14" s="40"/>
      <c r="G14" s="22" t="e">
        <f>VLOOKUP($F14,Daten!$A$2:$B$46,2)</f>
        <v>#N/A</v>
      </c>
      <c r="H14" s="47"/>
      <c r="I14" s="39"/>
      <c r="J14" s="39"/>
      <c r="K14" s="39"/>
      <c r="L14" s="39"/>
      <c r="M14" s="40"/>
      <c r="N14" s="67"/>
      <c r="O14" s="48"/>
    </row>
    <row r="15" spans="1:15" ht="15">
      <c r="A15" s="15" t="str">
        <f t="shared" si="0"/>
        <v>1.31.</v>
      </c>
      <c r="B15" s="18" t="e">
        <f>IF($E15="m",VLOOKUP($J15,Daten!$H$3:$I$123,2),VLOOKUP($J15,Daten!$J$3:$K$123,2))</f>
        <v>#N/A</v>
      </c>
      <c r="C15" s="37"/>
      <c r="D15" s="38"/>
      <c r="E15" s="39"/>
      <c r="F15" s="40"/>
      <c r="G15" s="22" t="e">
        <f>VLOOKUP($F15,Daten!$A$2:$B$46,2)</f>
        <v>#N/A</v>
      </c>
      <c r="H15" s="47"/>
      <c r="I15" s="39"/>
      <c r="J15" s="39"/>
      <c r="K15" s="39"/>
      <c r="L15" s="39"/>
      <c r="M15" s="40"/>
      <c r="N15" s="67"/>
      <c r="O15" s="48"/>
    </row>
    <row r="16" spans="1:15" ht="15">
      <c r="A16" s="15" t="str">
        <f t="shared" si="0"/>
        <v>1.31.</v>
      </c>
      <c r="B16" s="18" t="e">
        <f>IF($E16="m",VLOOKUP($J16,Daten!$H$3:$I$123,2),VLOOKUP($J16,Daten!$J$3:$K$123,2))</f>
        <v>#N/A</v>
      </c>
      <c r="C16" s="37"/>
      <c r="D16" s="38"/>
      <c r="E16" s="39"/>
      <c r="F16" s="40"/>
      <c r="G16" s="22" t="e">
        <f>VLOOKUP($F16,Daten!$A$2:$B$46,2)</f>
        <v>#N/A</v>
      </c>
      <c r="H16" s="47"/>
      <c r="I16" s="39"/>
      <c r="J16" s="39"/>
      <c r="K16" s="39"/>
      <c r="L16" s="39"/>
      <c r="M16" s="40"/>
      <c r="N16" s="67"/>
      <c r="O16" s="48"/>
    </row>
    <row r="17" spans="1:15" ht="15">
      <c r="A17" s="15" t="str">
        <f t="shared" si="0"/>
        <v>1.31.</v>
      </c>
      <c r="B17" s="18" t="e">
        <f>IF($E17="m",VLOOKUP($J17,Daten!$H$3:$I$123,2),VLOOKUP($J17,Daten!$J$3:$K$123,2))</f>
        <v>#N/A</v>
      </c>
      <c r="C17" s="37"/>
      <c r="D17" s="38"/>
      <c r="E17" s="39"/>
      <c r="F17" s="40"/>
      <c r="G17" s="22" t="e">
        <f>VLOOKUP($F17,Daten!$A$2:$B$46,2)</f>
        <v>#N/A</v>
      </c>
      <c r="H17" s="47"/>
      <c r="I17" s="39"/>
      <c r="J17" s="39"/>
      <c r="K17" s="39"/>
      <c r="L17" s="39"/>
      <c r="M17" s="40"/>
      <c r="N17" s="67"/>
      <c r="O17" s="48"/>
    </row>
    <row r="18" spans="1:15" ht="15">
      <c r="A18" s="15" t="str">
        <f t="shared" si="0"/>
        <v>1.31.</v>
      </c>
      <c r="B18" s="18" t="e">
        <f>IF($E18="m",VLOOKUP($J18,Daten!$H$3:$I$123,2),VLOOKUP($J18,Daten!$J$3:$K$123,2))</f>
        <v>#N/A</v>
      </c>
      <c r="C18" s="37"/>
      <c r="D18" s="38"/>
      <c r="E18" s="39"/>
      <c r="F18" s="40"/>
      <c r="G18" s="22" t="e">
        <f>VLOOKUP($F18,Daten!$A$2:$B$46,2)</f>
        <v>#N/A</v>
      </c>
      <c r="H18" s="47"/>
      <c r="I18" s="39"/>
      <c r="J18" s="39"/>
      <c r="K18" s="39"/>
      <c r="L18" s="39"/>
      <c r="M18" s="40"/>
      <c r="N18" s="67"/>
      <c r="O18" s="48"/>
    </row>
    <row r="19" spans="1:15" ht="15">
      <c r="A19" s="15" t="str">
        <f t="shared" si="0"/>
        <v>1.31.</v>
      </c>
      <c r="B19" s="18" t="e">
        <f>IF($E19="m",VLOOKUP($J19,Daten!$H$3:$I$123,2),VLOOKUP($J19,Daten!$J$3:$K$123,2))</f>
        <v>#N/A</v>
      </c>
      <c r="C19" s="37"/>
      <c r="D19" s="38"/>
      <c r="E19" s="39"/>
      <c r="F19" s="40"/>
      <c r="G19" s="22" t="e">
        <f>VLOOKUP($F19,Daten!$A$2:$B$46,2)</f>
        <v>#N/A</v>
      </c>
      <c r="H19" s="47"/>
      <c r="I19" s="39"/>
      <c r="J19" s="39"/>
      <c r="K19" s="39"/>
      <c r="L19" s="39"/>
      <c r="M19" s="40"/>
      <c r="N19" s="67"/>
      <c r="O19" s="48"/>
    </row>
    <row r="20" spans="1:15" ht="15">
      <c r="A20" s="15" t="str">
        <f t="shared" si="0"/>
        <v>1.31.</v>
      </c>
      <c r="B20" s="18" t="e">
        <f>IF($E20="m",VLOOKUP($J20,Daten!$H$3:$I$123,2),VLOOKUP($J20,Daten!$J$3:$K$123,2))</f>
        <v>#N/A</v>
      </c>
      <c r="C20" s="37"/>
      <c r="D20" s="38"/>
      <c r="E20" s="39"/>
      <c r="F20" s="40"/>
      <c r="G20" s="22" t="e">
        <f>VLOOKUP($F20,Daten!$A$2:$B$46,2)</f>
        <v>#N/A</v>
      </c>
      <c r="H20" s="47"/>
      <c r="I20" s="39"/>
      <c r="J20" s="39"/>
      <c r="K20" s="39"/>
      <c r="L20" s="39"/>
      <c r="M20" s="40"/>
      <c r="N20" s="67"/>
      <c r="O20" s="48"/>
    </row>
    <row r="21" spans="1:15" ht="15">
      <c r="A21" s="15" t="str">
        <f t="shared" si="0"/>
        <v>1.31.</v>
      </c>
      <c r="B21" s="18" t="e">
        <f>IF($E21="m",VLOOKUP($J21,Daten!$H$3:$I$123,2),VLOOKUP($J21,Daten!$J$3:$K$123,2))</f>
        <v>#N/A</v>
      </c>
      <c r="C21" s="37"/>
      <c r="D21" s="38"/>
      <c r="E21" s="39"/>
      <c r="F21" s="40"/>
      <c r="G21" s="22" t="e">
        <f>VLOOKUP($F21,Daten!$A$2:$B$46,2)</f>
        <v>#N/A</v>
      </c>
      <c r="H21" s="47"/>
      <c r="I21" s="39"/>
      <c r="J21" s="39"/>
      <c r="K21" s="39"/>
      <c r="L21" s="39"/>
      <c r="M21" s="40"/>
      <c r="N21" s="67"/>
      <c r="O21" s="48"/>
    </row>
    <row r="22" spans="1:15" ht="15">
      <c r="A22" s="15" t="str">
        <f t="shared" si="0"/>
        <v>1.31.</v>
      </c>
      <c r="B22" s="18" t="e">
        <f>IF($E22="m",VLOOKUP($J22,Daten!$H$3:$I$123,2),VLOOKUP($J22,Daten!$J$3:$K$123,2))</f>
        <v>#N/A</v>
      </c>
      <c r="C22" s="37"/>
      <c r="D22" s="38"/>
      <c r="E22" s="39"/>
      <c r="F22" s="40"/>
      <c r="G22" s="22" t="e">
        <f>VLOOKUP($F22,Daten!$A$2:$B$46,2)</f>
        <v>#N/A</v>
      </c>
      <c r="H22" s="47"/>
      <c r="I22" s="39"/>
      <c r="J22" s="39"/>
      <c r="K22" s="39"/>
      <c r="L22" s="39"/>
      <c r="M22" s="40"/>
      <c r="N22" s="67"/>
      <c r="O22" s="48"/>
    </row>
    <row r="23" spans="1:15" ht="15">
      <c r="A23" s="15" t="str">
        <f t="shared" si="0"/>
        <v>1.31.</v>
      </c>
      <c r="B23" s="18" t="e">
        <f>IF($E23="m",VLOOKUP($J23,Daten!$H$3:$I$123,2),VLOOKUP($J23,Daten!$J$3:$K$123,2))</f>
        <v>#N/A</v>
      </c>
      <c r="C23" s="37"/>
      <c r="D23" s="38"/>
      <c r="E23" s="39"/>
      <c r="F23" s="40"/>
      <c r="G23" s="22" t="e">
        <f>VLOOKUP($F23,Daten!$A$2:$B$46,2)</f>
        <v>#N/A</v>
      </c>
      <c r="H23" s="47"/>
      <c r="I23" s="39"/>
      <c r="J23" s="39"/>
      <c r="K23" s="39"/>
      <c r="L23" s="39"/>
      <c r="M23" s="40"/>
      <c r="N23" s="67"/>
      <c r="O23" s="48"/>
    </row>
    <row r="24" spans="1:15" ht="15">
      <c r="A24" s="15" t="str">
        <f t="shared" si="0"/>
        <v>1.31.</v>
      </c>
      <c r="B24" s="18" t="e">
        <f>IF($E24="m",VLOOKUP($J24,Daten!$H$3:$I$123,2),VLOOKUP($J24,Daten!$J$3:$K$123,2))</f>
        <v>#N/A</v>
      </c>
      <c r="C24" s="37"/>
      <c r="D24" s="38"/>
      <c r="E24" s="39"/>
      <c r="F24" s="40"/>
      <c r="G24" s="22" t="e">
        <f>VLOOKUP($F24,Daten!$A$2:$B$46,2)</f>
        <v>#N/A</v>
      </c>
      <c r="H24" s="47"/>
      <c r="I24" s="39"/>
      <c r="J24" s="39"/>
      <c r="K24" s="39"/>
      <c r="L24" s="39"/>
      <c r="M24" s="40"/>
      <c r="N24" s="67"/>
      <c r="O24" s="48"/>
    </row>
    <row r="25" spans="1:15" ht="15">
      <c r="A25" s="15" t="str">
        <f t="shared" si="0"/>
        <v>1.31.</v>
      </c>
      <c r="B25" s="18" t="e">
        <f>IF($E25="m",VLOOKUP($J25,Daten!$H$3:$I$123,2),VLOOKUP($J25,Daten!$J$3:$K$123,2))</f>
        <v>#N/A</v>
      </c>
      <c r="C25" s="37"/>
      <c r="D25" s="38"/>
      <c r="E25" s="39"/>
      <c r="F25" s="40"/>
      <c r="G25" s="22" t="e">
        <f>VLOOKUP($F25,Daten!$A$2:$B$46,2)</f>
        <v>#N/A</v>
      </c>
      <c r="H25" s="47"/>
      <c r="I25" s="39"/>
      <c r="J25" s="39"/>
      <c r="K25" s="39"/>
      <c r="L25" s="39"/>
      <c r="M25" s="40"/>
      <c r="N25" s="67"/>
      <c r="O25" s="48"/>
    </row>
    <row r="26" spans="1:15" ht="15">
      <c r="A26" s="15" t="str">
        <f t="shared" si="0"/>
        <v>1.31.</v>
      </c>
      <c r="B26" s="18" t="e">
        <f>IF($E26="m",VLOOKUP($J26,Daten!$H$3:$I$123,2),VLOOKUP($J26,Daten!$J$3:$K$123,2))</f>
        <v>#N/A</v>
      </c>
      <c r="C26" s="37"/>
      <c r="D26" s="38"/>
      <c r="E26" s="39"/>
      <c r="F26" s="40"/>
      <c r="G26" s="22" t="e">
        <f>VLOOKUP($F26,Daten!$A$2:$B$46,2)</f>
        <v>#N/A</v>
      </c>
      <c r="H26" s="47"/>
      <c r="I26" s="39"/>
      <c r="J26" s="39"/>
      <c r="K26" s="39"/>
      <c r="L26" s="39"/>
      <c r="M26" s="40"/>
      <c r="N26" s="67"/>
      <c r="O26" s="48"/>
    </row>
    <row r="27" spans="1:15" ht="15">
      <c r="A27" s="15" t="str">
        <f t="shared" si="0"/>
        <v>1.31.</v>
      </c>
      <c r="B27" s="18" t="e">
        <f>IF($E27="m",VLOOKUP($J27,Daten!$H$3:$I$123,2),VLOOKUP($J27,Daten!$J$3:$K$123,2))</f>
        <v>#N/A</v>
      </c>
      <c r="C27" s="37"/>
      <c r="D27" s="38"/>
      <c r="E27" s="39"/>
      <c r="F27" s="40"/>
      <c r="G27" s="22" t="e">
        <f>VLOOKUP($F27,Daten!$A$2:$B$46,2)</f>
        <v>#N/A</v>
      </c>
      <c r="H27" s="47"/>
      <c r="I27" s="39"/>
      <c r="J27" s="39"/>
      <c r="K27" s="39"/>
      <c r="L27" s="39"/>
      <c r="M27" s="40"/>
      <c r="N27" s="67"/>
      <c r="O27" s="48"/>
    </row>
    <row r="28" spans="1:15" ht="15">
      <c r="A28" s="15" t="str">
        <f t="shared" si="0"/>
        <v>1.31.</v>
      </c>
      <c r="B28" s="18" t="e">
        <f>IF($E28="m",VLOOKUP($J28,Daten!$H$3:$I$123,2),VLOOKUP($J28,Daten!$J$3:$K$123,2))</f>
        <v>#N/A</v>
      </c>
      <c r="C28" s="37"/>
      <c r="D28" s="38"/>
      <c r="E28" s="39"/>
      <c r="F28" s="40"/>
      <c r="G28" s="22" t="e">
        <f>VLOOKUP($F28,Daten!$A$2:$B$46,2)</f>
        <v>#N/A</v>
      </c>
      <c r="H28" s="47"/>
      <c r="I28" s="39"/>
      <c r="J28" s="39"/>
      <c r="K28" s="39"/>
      <c r="L28" s="39"/>
      <c r="M28" s="40"/>
      <c r="N28" s="67"/>
      <c r="O28" s="48"/>
    </row>
    <row r="29" spans="1:15" ht="15">
      <c r="A29" s="15" t="str">
        <f t="shared" si="0"/>
        <v>1.31.</v>
      </c>
      <c r="B29" s="18" t="e">
        <f>IF($E29="m",VLOOKUP($J29,Daten!$H$3:$I$123,2),VLOOKUP($J29,Daten!$J$3:$K$123,2))</f>
        <v>#N/A</v>
      </c>
      <c r="C29" s="37"/>
      <c r="D29" s="38"/>
      <c r="E29" s="39"/>
      <c r="F29" s="40"/>
      <c r="G29" s="22" t="e">
        <f>VLOOKUP($F29,Daten!$A$2:$B$46,2)</f>
        <v>#N/A</v>
      </c>
      <c r="H29" s="47"/>
      <c r="I29" s="39"/>
      <c r="J29" s="39"/>
      <c r="K29" s="39"/>
      <c r="L29" s="39"/>
      <c r="M29" s="40"/>
      <c r="N29" s="67"/>
      <c r="O29" s="48"/>
    </row>
    <row r="30" spans="1:15" ht="15">
      <c r="A30" s="15" t="str">
        <f t="shared" si="0"/>
        <v>1.31.</v>
      </c>
      <c r="B30" s="18" t="e">
        <f>IF($E30="m",VLOOKUP($J30,Daten!$H$3:$I$123,2),VLOOKUP($J30,Daten!$J$3:$K$123,2))</f>
        <v>#N/A</v>
      </c>
      <c r="C30" s="37"/>
      <c r="D30" s="38"/>
      <c r="E30" s="39"/>
      <c r="F30" s="40"/>
      <c r="G30" s="22" t="e">
        <f>VLOOKUP($F30,Daten!$A$2:$B$46,2)</f>
        <v>#N/A</v>
      </c>
      <c r="H30" s="47"/>
      <c r="I30" s="39"/>
      <c r="J30" s="39"/>
      <c r="K30" s="39"/>
      <c r="L30" s="39"/>
      <c r="M30" s="40"/>
      <c r="N30" s="67"/>
      <c r="O30" s="48"/>
    </row>
    <row r="31" spans="1:15" ht="15">
      <c r="A31" s="15" t="str">
        <f t="shared" si="0"/>
        <v>1.31.</v>
      </c>
      <c r="B31" s="18" t="e">
        <f>IF($E31="m",VLOOKUP($J31,Daten!$H$3:$I$123,2),VLOOKUP($J31,Daten!$J$3:$K$123,2))</f>
        <v>#N/A</v>
      </c>
      <c r="C31" s="37"/>
      <c r="D31" s="38"/>
      <c r="E31" s="39"/>
      <c r="F31" s="40"/>
      <c r="G31" s="22" t="e">
        <f>VLOOKUP($F31,Daten!$A$2:$B$46,2)</f>
        <v>#N/A</v>
      </c>
      <c r="H31" s="47"/>
      <c r="I31" s="39"/>
      <c r="J31" s="39"/>
      <c r="K31" s="39"/>
      <c r="L31" s="39"/>
      <c r="M31" s="40"/>
      <c r="N31" s="67"/>
      <c r="O31" s="48"/>
    </row>
    <row r="32" spans="1:15" ht="15">
      <c r="A32" s="15" t="str">
        <f t="shared" si="0"/>
        <v>1.31.</v>
      </c>
      <c r="B32" s="18" t="e">
        <f>IF($E32="m",VLOOKUP($J32,Daten!$H$3:$I$123,2),VLOOKUP($J32,Daten!$J$3:$K$123,2))</f>
        <v>#N/A</v>
      </c>
      <c r="C32" s="37"/>
      <c r="D32" s="38"/>
      <c r="E32" s="39"/>
      <c r="F32" s="40"/>
      <c r="G32" s="22" t="e">
        <f>VLOOKUP($F32,Daten!$A$2:$B$46,2)</f>
        <v>#N/A</v>
      </c>
      <c r="H32" s="47"/>
      <c r="I32" s="39"/>
      <c r="J32" s="39"/>
      <c r="K32" s="39"/>
      <c r="L32" s="39"/>
      <c r="M32" s="40"/>
      <c r="N32" s="67"/>
      <c r="O32" s="48"/>
    </row>
    <row r="33" spans="1:15" ht="15">
      <c r="A33" s="15" t="str">
        <f t="shared" si="0"/>
        <v>1.31.</v>
      </c>
      <c r="B33" s="18" t="e">
        <f>IF($E33="m",VLOOKUP($J33,Daten!$H$3:$I$123,2),VLOOKUP($J33,Daten!$J$3:$K$123,2))</f>
        <v>#N/A</v>
      </c>
      <c r="C33" s="37"/>
      <c r="D33" s="38"/>
      <c r="E33" s="39"/>
      <c r="F33" s="40"/>
      <c r="G33" s="22" t="e">
        <f>VLOOKUP($F33,Daten!$A$2:$B$46,2)</f>
        <v>#N/A</v>
      </c>
      <c r="H33" s="47"/>
      <c r="I33" s="39"/>
      <c r="J33" s="39"/>
      <c r="K33" s="39"/>
      <c r="L33" s="39"/>
      <c r="M33" s="40"/>
      <c r="N33" s="67"/>
      <c r="O33" s="48"/>
    </row>
    <row r="34" spans="1:15" ht="15">
      <c r="A34" s="15" t="str">
        <f t="shared" si="0"/>
        <v>1.31.</v>
      </c>
      <c r="B34" s="18" t="e">
        <f>IF($E34="m",VLOOKUP($J34,Daten!$H$3:$I$123,2),VLOOKUP($J34,Daten!$J$3:$K$123,2))</f>
        <v>#N/A</v>
      </c>
      <c r="C34" s="37"/>
      <c r="D34" s="38"/>
      <c r="E34" s="39"/>
      <c r="F34" s="40"/>
      <c r="G34" s="22" t="e">
        <f>VLOOKUP($F34,Daten!$A$2:$B$46,2)</f>
        <v>#N/A</v>
      </c>
      <c r="H34" s="47"/>
      <c r="I34" s="39"/>
      <c r="J34" s="39"/>
      <c r="K34" s="39"/>
      <c r="L34" s="39"/>
      <c r="M34" s="40"/>
      <c r="N34" s="67"/>
      <c r="O34" s="48"/>
    </row>
    <row r="35" spans="1:15" ht="15">
      <c r="A35" s="15" t="str">
        <f t="shared" si="0"/>
        <v>1.31.</v>
      </c>
      <c r="B35" s="18" t="e">
        <f>IF($E35="m",VLOOKUP($J35,Daten!$H$3:$I$123,2),VLOOKUP($J35,Daten!$J$3:$K$123,2))</f>
        <v>#N/A</v>
      </c>
      <c r="C35" s="37"/>
      <c r="D35" s="38"/>
      <c r="E35" s="39"/>
      <c r="F35" s="40"/>
      <c r="G35" s="22" t="e">
        <f>VLOOKUP($F35,Daten!$A$2:$B$46,2)</f>
        <v>#N/A</v>
      </c>
      <c r="H35" s="47"/>
      <c r="I35" s="39"/>
      <c r="J35" s="39"/>
      <c r="K35" s="39"/>
      <c r="L35" s="39"/>
      <c r="M35" s="40"/>
      <c r="N35" s="67"/>
      <c r="O35" s="48"/>
    </row>
    <row r="36" spans="1:15" ht="15">
      <c r="A36" s="15" t="str">
        <f t="shared" si="0"/>
        <v>1.31.</v>
      </c>
      <c r="B36" s="18" t="e">
        <f>IF($E36="m",VLOOKUP($J36,Daten!$H$3:$I$123,2),VLOOKUP($J36,Daten!$J$3:$K$123,2))</f>
        <v>#N/A</v>
      </c>
      <c r="C36" s="37"/>
      <c r="D36" s="38"/>
      <c r="E36" s="39"/>
      <c r="F36" s="40"/>
      <c r="G36" s="22" t="e">
        <f>VLOOKUP($F36,Daten!$A$2:$B$46,2)</f>
        <v>#N/A</v>
      </c>
      <c r="H36" s="47"/>
      <c r="I36" s="39"/>
      <c r="J36" s="39"/>
      <c r="K36" s="39"/>
      <c r="L36" s="39"/>
      <c r="M36" s="40"/>
      <c r="N36" s="67"/>
      <c r="O36" s="48"/>
    </row>
    <row r="37" spans="1:15" ht="15">
      <c r="A37" s="15" t="str">
        <f t="shared" si="0"/>
        <v>1.31.</v>
      </c>
      <c r="B37" s="18" t="e">
        <f>IF($E37="m",VLOOKUP($J37,Daten!$H$3:$I$123,2),VLOOKUP($J37,Daten!$J$3:$K$123,2))</f>
        <v>#N/A</v>
      </c>
      <c r="C37" s="37"/>
      <c r="D37" s="38"/>
      <c r="E37" s="39"/>
      <c r="F37" s="40"/>
      <c r="G37" s="22" t="e">
        <f>VLOOKUP($F37,Daten!$A$2:$B$46,2)</f>
        <v>#N/A</v>
      </c>
      <c r="H37" s="47"/>
      <c r="I37" s="39"/>
      <c r="J37" s="39"/>
      <c r="K37" s="39"/>
      <c r="L37" s="39"/>
      <c r="M37" s="40"/>
      <c r="N37" s="67"/>
      <c r="O37" s="48"/>
    </row>
    <row r="38" spans="1:15" ht="15">
      <c r="A38" s="15" t="str">
        <f t="shared" si="0"/>
        <v>1.31.</v>
      </c>
      <c r="B38" s="18" t="e">
        <f>IF($E38="m",VLOOKUP($J38,Daten!$H$3:$I$123,2),VLOOKUP($J38,Daten!$J$3:$K$123,2))</f>
        <v>#N/A</v>
      </c>
      <c r="C38" s="37"/>
      <c r="D38" s="38"/>
      <c r="E38" s="39"/>
      <c r="F38" s="40"/>
      <c r="G38" s="22" t="e">
        <f>VLOOKUP($F38,Daten!$A$2:$B$46,2)</f>
        <v>#N/A</v>
      </c>
      <c r="H38" s="47"/>
      <c r="I38" s="39"/>
      <c r="J38" s="39"/>
      <c r="K38" s="39"/>
      <c r="L38" s="39"/>
      <c r="M38" s="40"/>
      <c r="N38" s="67"/>
      <c r="O38" s="48"/>
    </row>
    <row r="39" spans="1:15" ht="15">
      <c r="A39" s="15" t="str">
        <f t="shared" si="0"/>
        <v>1.31.</v>
      </c>
      <c r="B39" s="18" t="e">
        <f>IF($E39="m",VLOOKUP($J39,Daten!$H$3:$I$123,2),VLOOKUP($J39,Daten!$J$3:$K$123,2))</f>
        <v>#N/A</v>
      </c>
      <c r="C39" s="37"/>
      <c r="D39" s="38"/>
      <c r="E39" s="39"/>
      <c r="F39" s="40"/>
      <c r="G39" s="22" t="e">
        <f>VLOOKUP($F39,Daten!$A$2:$B$46,2)</f>
        <v>#N/A</v>
      </c>
      <c r="H39" s="47"/>
      <c r="I39" s="39"/>
      <c r="J39" s="39"/>
      <c r="K39" s="39"/>
      <c r="L39" s="39"/>
      <c r="M39" s="40"/>
      <c r="N39" s="67"/>
      <c r="O39" s="48"/>
    </row>
    <row r="40" spans="1:15" ht="15">
      <c r="A40" s="15" t="str">
        <f t="shared" si="0"/>
        <v>1.31.</v>
      </c>
      <c r="B40" s="18" t="e">
        <f>IF($E40="m",VLOOKUP($J40,Daten!$H$3:$I$123,2),VLOOKUP($J40,Daten!$J$3:$K$123,2))</f>
        <v>#N/A</v>
      </c>
      <c r="C40" s="37"/>
      <c r="D40" s="38"/>
      <c r="E40" s="39"/>
      <c r="F40" s="40"/>
      <c r="G40" s="22" t="e">
        <f>VLOOKUP($F40,Daten!$A$2:$B$46,2)</f>
        <v>#N/A</v>
      </c>
      <c r="H40" s="47"/>
      <c r="I40" s="39"/>
      <c r="J40" s="39"/>
      <c r="K40" s="39"/>
      <c r="L40" s="39"/>
      <c r="M40" s="40"/>
      <c r="N40" s="67"/>
      <c r="O40" s="48"/>
    </row>
    <row r="41" spans="1:15" ht="15">
      <c r="A41" s="15" t="str">
        <f t="shared" si="0"/>
        <v>1.31.</v>
      </c>
      <c r="B41" s="18" t="e">
        <f>IF($E41="m",VLOOKUP($J41,Daten!$H$3:$I$123,2),VLOOKUP($J41,Daten!$J$3:$K$123,2))</f>
        <v>#N/A</v>
      </c>
      <c r="C41" s="37"/>
      <c r="D41" s="38"/>
      <c r="E41" s="39"/>
      <c r="F41" s="40"/>
      <c r="G41" s="22" t="e">
        <f>VLOOKUP($F41,Daten!$A$2:$B$46,2)</f>
        <v>#N/A</v>
      </c>
      <c r="H41" s="47"/>
      <c r="I41" s="39"/>
      <c r="J41" s="39"/>
      <c r="K41" s="39"/>
      <c r="L41" s="39"/>
      <c r="M41" s="40"/>
      <c r="N41" s="67"/>
      <c r="O41" s="48"/>
    </row>
    <row r="42" spans="1:15" ht="15">
      <c r="A42" s="15" t="str">
        <f t="shared" si="0"/>
        <v>1.31.</v>
      </c>
      <c r="B42" s="18" t="e">
        <f>IF($E42="m",VLOOKUP($J42,Daten!$H$3:$I$123,2),VLOOKUP($J42,Daten!$J$3:$K$123,2))</f>
        <v>#N/A</v>
      </c>
      <c r="C42" s="37"/>
      <c r="D42" s="38"/>
      <c r="E42" s="39"/>
      <c r="F42" s="40"/>
      <c r="G42" s="22" t="e">
        <f>VLOOKUP($F42,Daten!$A$2:$B$46,2)</f>
        <v>#N/A</v>
      </c>
      <c r="H42" s="47"/>
      <c r="I42" s="39"/>
      <c r="J42" s="39"/>
      <c r="K42" s="39"/>
      <c r="L42" s="39"/>
      <c r="M42" s="40"/>
      <c r="N42" s="67"/>
      <c r="O42" s="48"/>
    </row>
    <row r="43" spans="1:15" ht="15">
      <c r="A43" s="15" t="str">
        <f t="shared" si="0"/>
        <v>1.31.</v>
      </c>
      <c r="B43" s="18" t="e">
        <f>IF($E43="m",VLOOKUP($J43,Daten!$H$3:$I$123,2),VLOOKUP($J43,Daten!$J$3:$K$123,2))</f>
        <v>#N/A</v>
      </c>
      <c r="C43" s="37"/>
      <c r="D43" s="38"/>
      <c r="E43" s="39"/>
      <c r="F43" s="40"/>
      <c r="G43" s="22" t="e">
        <f>VLOOKUP($F43,Daten!$A$2:$B$46,2)</f>
        <v>#N/A</v>
      </c>
      <c r="H43" s="47"/>
      <c r="I43" s="39"/>
      <c r="J43" s="39"/>
      <c r="K43" s="39"/>
      <c r="L43" s="39"/>
      <c r="M43" s="40"/>
      <c r="N43" s="67"/>
      <c r="O43" s="48"/>
    </row>
    <row r="44" spans="1:15" ht="15">
      <c r="A44" s="15" t="str">
        <f t="shared" si="0"/>
        <v>1.31.</v>
      </c>
      <c r="B44" s="18" t="e">
        <f>IF($E44="m",VLOOKUP($J44,Daten!$H$3:$I$123,2),VLOOKUP($J44,Daten!$J$3:$K$123,2))</f>
        <v>#N/A</v>
      </c>
      <c r="C44" s="37"/>
      <c r="D44" s="38"/>
      <c r="E44" s="39"/>
      <c r="F44" s="40"/>
      <c r="G44" s="22" t="e">
        <f>VLOOKUP($F44,Daten!$A$2:$B$46,2)</f>
        <v>#N/A</v>
      </c>
      <c r="H44" s="47"/>
      <c r="I44" s="39"/>
      <c r="J44" s="39"/>
      <c r="K44" s="39"/>
      <c r="L44" s="39"/>
      <c r="M44" s="40"/>
      <c r="N44" s="67"/>
      <c r="O44" s="48"/>
    </row>
    <row r="45" spans="1:15" ht="15">
      <c r="A45" s="15" t="str">
        <f t="shared" si="0"/>
        <v>1.31.</v>
      </c>
      <c r="B45" s="18" t="e">
        <f>IF($E45="m",VLOOKUP($J45,Daten!$H$3:$I$123,2),VLOOKUP($J45,Daten!$J$3:$K$123,2))</f>
        <v>#N/A</v>
      </c>
      <c r="C45" s="37"/>
      <c r="D45" s="38"/>
      <c r="E45" s="39"/>
      <c r="F45" s="40"/>
      <c r="G45" s="22" t="e">
        <f>VLOOKUP($F45,Daten!$A$2:$B$46,2)</f>
        <v>#N/A</v>
      </c>
      <c r="H45" s="47"/>
      <c r="I45" s="39"/>
      <c r="J45" s="39"/>
      <c r="K45" s="39"/>
      <c r="L45" s="39"/>
      <c r="M45" s="40"/>
      <c r="N45" s="67"/>
      <c r="O45" s="48"/>
    </row>
    <row r="46" spans="1:15" ht="15">
      <c r="A46" s="15" t="str">
        <f t="shared" si="0"/>
        <v>1.31.</v>
      </c>
      <c r="B46" s="18" t="e">
        <f>IF($E46="m",VLOOKUP($J46,Daten!$H$3:$I$123,2),VLOOKUP($J46,Daten!$J$3:$K$123,2))</f>
        <v>#N/A</v>
      </c>
      <c r="C46" s="37"/>
      <c r="D46" s="38"/>
      <c r="E46" s="39"/>
      <c r="F46" s="40"/>
      <c r="G46" s="22" t="e">
        <f>VLOOKUP($F46,Daten!$A$2:$B$46,2)</f>
        <v>#N/A</v>
      </c>
      <c r="H46" s="47"/>
      <c r="I46" s="39"/>
      <c r="J46" s="39"/>
      <c r="K46" s="39"/>
      <c r="L46" s="39"/>
      <c r="M46" s="40"/>
      <c r="N46" s="67"/>
      <c r="O46" s="48"/>
    </row>
    <row r="47" spans="1:15" ht="15">
      <c r="A47" s="15" t="str">
        <f t="shared" si="0"/>
        <v>1.31.</v>
      </c>
      <c r="B47" s="18" t="e">
        <f>IF($E47="m",VLOOKUP($J47,Daten!$H$3:$I$123,2),VLOOKUP($J47,Daten!$J$3:$K$123,2))</f>
        <v>#N/A</v>
      </c>
      <c r="C47" s="37"/>
      <c r="D47" s="38"/>
      <c r="E47" s="39"/>
      <c r="F47" s="40"/>
      <c r="G47" s="22" t="e">
        <f>VLOOKUP($F47,Daten!$A$2:$B$46,2)</f>
        <v>#N/A</v>
      </c>
      <c r="H47" s="47"/>
      <c r="I47" s="39"/>
      <c r="J47" s="39"/>
      <c r="K47" s="39"/>
      <c r="L47" s="39"/>
      <c r="M47" s="40"/>
      <c r="N47" s="67"/>
      <c r="O47" s="48"/>
    </row>
    <row r="48" spans="1:15" ht="15">
      <c r="A48" s="15" t="str">
        <f t="shared" si="0"/>
        <v>1.31.</v>
      </c>
      <c r="B48" s="18" t="e">
        <f>IF($E48="m",VLOOKUP($J48,Daten!$H$3:$I$123,2),VLOOKUP($J48,Daten!$J$3:$K$123,2))</f>
        <v>#N/A</v>
      </c>
      <c r="C48" s="37"/>
      <c r="D48" s="38"/>
      <c r="E48" s="39"/>
      <c r="F48" s="40"/>
      <c r="G48" s="22" t="e">
        <f>VLOOKUP($F48,Daten!$A$2:$B$46,2)</f>
        <v>#N/A</v>
      </c>
      <c r="H48" s="47"/>
      <c r="I48" s="39"/>
      <c r="J48" s="39"/>
      <c r="K48" s="39"/>
      <c r="L48" s="39"/>
      <c r="M48" s="40"/>
      <c r="N48" s="67"/>
      <c r="O48" s="48"/>
    </row>
    <row r="49" spans="1:15" ht="15">
      <c r="A49" s="15" t="str">
        <f t="shared" si="0"/>
        <v>1.31.</v>
      </c>
      <c r="B49" s="18" t="e">
        <f>IF($E49="m",VLOOKUP($J49,Daten!$H$3:$I$123,2),VLOOKUP($J49,Daten!$J$3:$K$123,2))</f>
        <v>#N/A</v>
      </c>
      <c r="C49" s="37"/>
      <c r="D49" s="38"/>
      <c r="E49" s="39"/>
      <c r="F49" s="40"/>
      <c r="G49" s="22" t="e">
        <f>VLOOKUP($F49,Daten!$A$2:$B$46,2)</f>
        <v>#N/A</v>
      </c>
      <c r="H49" s="47"/>
      <c r="I49" s="39"/>
      <c r="J49" s="39"/>
      <c r="K49" s="39"/>
      <c r="L49" s="39"/>
      <c r="M49" s="40"/>
      <c r="N49" s="67"/>
      <c r="O49" s="48"/>
    </row>
    <row r="50" spans="1:15" ht="15">
      <c r="A50" s="15" t="str">
        <f t="shared" si="0"/>
        <v>1.31.</v>
      </c>
      <c r="B50" s="18" t="e">
        <f>IF($E50="m",VLOOKUP($J50,Daten!$H$3:$I$123,2),VLOOKUP($J50,Daten!$J$3:$K$123,2))</f>
        <v>#N/A</v>
      </c>
      <c r="C50" s="37"/>
      <c r="D50" s="38"/>
      <c r="E50" s="39"/>
      <c r="F50" s="40"/>
      <c r="G50" s="22" t="e">
        <f>VLOOKUP($F50,Daten!$A$2:$B$46,2)</f>
        <v>#N/A</v>
      </c>
      <c r="H50" s="47"/>
      <c r="I50" s="39"/>
      <c r="J50" s="39"/>
      <c r="K50" s="39"/>
      <c r="L50" s="39"/>
      <c r="M50" s="40"/>
      <c r="N50" s="67"/>
      <c r="O50" s="48"/>
    </row>
    <row r="51" spans="1:15" ht="15">
      <c r="A51" s="15" t="str">
        <f t="shared" si="0"/>
        <v>1.31.</v>
      </c>
      <c r="B51" s="18" t="e">
        <f>IF($E51="m",VLOOKUP($J51,Daten!$H$3:$I$123,2),VLOOKUP($J51,Daten!$J$3:$K$123,2))</f>
        <v>#N/A</v>
      </c>
      <c r="C51" s="37"/>
      <c r="D51" s="38"/>
      <c r="E51" s="39"/>
      <c r="F51" s="40"/>
      <c r="G51" s="22" t="e">
        <f>VLOOKUP($F51,Daten!$A$2:$B$46,2)</f>
        <v>#N/A</v>
      </c>
      <c r="H51" s="47"/>
      <c r="I51" s="39"/>
      <c r="J51" s="39"/>
      <c r="K51" s="39"/>
      <c r="L51" s="39"/>
      <c r="M51" s="40"/>
      <c r="N51" s="67"/>
      <c r="O51" s="48"/>
    </row>
    <row r="52" spans="1:15" ht="15">
      <c r="A52" s="15" t="str">
        <f t="shared" si="0"/>
        <v>1.31.</v>
      </c>
      <c r="B52" s="18" t="e">
        <f>IF($E52="m",VLOOKUP($J52,Daten!$H$3:$I$123,2),VLOOKUP($J52,Daten!$J$3:$K$123,2))</f>
        <v>#N/A</v>
      </c>
      <c r="C52" s="37"/>
      <c r="D52" s="38"/>
      <c r="E52" s="39"/>
      <c r="F52" s="40"/>
      <c r="G52" s="22" t="e">
        <f>VLOOKUP($F52,Daten!$A$2:$B$46,2)</f>
        <v>#N/A</v>
      </c>
      <c r="H52" s="47"/>
      <c r="I52" s="39"/>
      <c r="J52" s="39"/>
      <c r="K52" s="39"/>
      <c r="L52" s="39"/>
      <c r="M52" s="40"/>
      <c r="N52" s="67"/>
      <c r="O52" s="48"/>
    </row>
    <row r="53" spans="1:15" ht="15">
      <c r="A53" s="15" t="str">
        <f t="shared" si="0"/>
        <v>1.31.</v>
      </c>
      <c r="B53" s="18" t="e">
        <f>IF($E53="m",VLOOKUP($J53,Daten!$H$3:$I$123,2),VLOOKUP($J53,Daten!$J$3:$K$123,2))</f>
        <v>#N/A</v>
      </c>
      <c r="C53" s="37"/>
      <c r="D53" s="38"/>
      <c r="E53" s="39"/>
      <c r="F53" s="40"/>
      <c r="G53" s="22" t="e">
        <f>VLOOKUP($F53,Daten!$A$2:$B$46,2)</f>
        <v>#N/A</v>
      </c>
      <c r="H53" s="47"/>
      <c r="I53" s="39"/>
      <c r="J53" s="39"/>
      <c r="K53" s="39"/>
      <c r="L53" s="39"/>
      <c r="M53" s="40"/>
      <c r="N53" s="67"/>
      <c r="O53" s="48"/>
    </row>
    <row r="54" spans="1:15" ht="15">
      <c r="A54" s="15" t="str">
        <f t="shared" si="0"/>
        <v>1.31.</v>
      </c>
      <c r="B54" s="18" t="e">
        <f>IF($E54="m",VLOOKUP($J54,Daten!$H$3:$I$123,2),VLOOKUP($J54,Daten!$J$3:$K$123,2))</f>
        <v>#N/A</v>
      </c>
      <c r="C54" s="37"/>
      <c r="D54" s="38"/>
      <c r="E54" s="39"/>
      <c r="F54" s="40"/>
      <c r="G54" s="22" t="e">
        <f>VLOOKUP($F54,Daten!$A$2:$B$46,2)</f>
        <v>#N/A</v>
      </c>
      <c r="H54" s="47"/>
      <c r="I54" s="39"/>
      <c r="J54" s="39"/>
      <c r="K54" s="39"/>
      <c r="L54" s="39"/>
      <c r="M54" s="40"/>
      <c r="N54" s="67"/>
      <c r="O54" s="48"/>
    </row>
    <row r="55" spans="1:15" ht="15">
      <c r="A55" s="15" t="str">
        <f t="shared" si="0"/>
        <v>1.31.</v>
      </c>
      <c r="B55" s="18" t="e">
        <f>IF($E55="m",VLOOKUP($J55,Daten!$H$3:$I$123,2),VLOOKUP($J55,Daten!$J$3:$K$123,2))</f>
        <v>#N/A</v>
      </c>
      <c r="C55" s="37"/>
      <c r="D55" s="38"/>
      <c r="E55" s="39"/>
      <c r="F55" s="40"/>
      <c r="G55" s="22" t="e">
        <f>VLOOKUP($F55,Daten!$A$2:$B$46,2)</f>
        <v>#N/A</v>
      </c>
      <c r="H55" s="47"/>
      <c r="I55" s="39"/>
      <c r="J55" s="39"/>
      <c r="K55" s="39"/>
      <c r="L55" s="39"/>
      <c r="M55" s="40"/>
      <c r="N55" s="67"/>
      <c r="O55" s="48"/>
    </row>
    <row r="56" spans="1:15" ht="15">
      <c r="A56" s="15" t="str">
        <f t="shared" si="0"/>
        <v>1.31.</v>
      </c>
      <c r="B56" s="18" t="e">
        <f>IF($E56="m",VLOOKUP($J56,Daten!$H$3:$I$123,2),VLOOKUP($J56,Daten!$J$3:$K$123,2))</f>
        <v>#N/A</v>
      </c>
      <c r="C56" s="37"/>
      <c r="D56" s="38"/>
      <c r="E56" s="39"/>
      <c r="F56" s="40"/>
      <c r="G56" s="22" t="e">
        <f>VLOOKUP($F56,Daten!$A$2:$B$46,2)</f>
        <v>#N/A</v>
      </c>
      <c r="H56" s="47"/>
      <c r="I56" s="39"/>
      <c r="J56" s="39"/>
      <c r="K56" s="39"/>
      <c r="L56" s="39"/>
      <c r="M56" s="40"/>
      <c r="N56" s="67"/>
      <c r="O56" s="48"/>
    </row>
    <row r="57" spans="1:15" ht="15">
      <c r="A57" s="15" t="str">
        <f t="shared" si="0"/>
        <v>1.31.</v>
      </c>
      <c r="B57" s="18" t="e">
        <f>IF($E57="m",VLOOKUP($J57,Daten!$H$3:$I$123,2),VLOOKUP($J57,Daten!$J$3:$K$123,2))</f>
        <v>#N/A</v>
      </c>
      <c r="C57" s="37"/>
      <c r="D57" s="38"/>
      <c r="E57" s="39"/>
      <c r="F57" s="40"/>
      <c r="G57" s="22" t="e">
        <f>VLOOKUP($F57,Daten!$A$2:$B$46,2)</f>
        <v>#N/A</v>
      </c>
      <c r="H57" s="47"/>
      <c r="I57" s="39"/>
      <c r="J57" s="39"/>
      <c r="K57" s="39"/>
      <c r="L57" s="39"/>
      <c r="M57" s="40"/>
      <c r="N57" s="67"/>
      <c r="O57" s="48"/>
    </row>
    <row r="58" spans="1:15" ht="15">
      <c r="A58" s="15" t="str">
        <f t="shared" si="0"/>
        <v>1.31.</v>
      </c>
      <c r="B58" s="18" t="e">
        <f>IF($E58="m",VLOOKUP($J58,Daten!$H$3:$I$123,2),VLOOKUP($J58,Daten!$J$3:$K$123,2))</f>
        <v>#N/A</v>
      </c>
      <c r="C58" s="37"/>
      <c r="D58" s="38"/>
      <c r="E58" s="39"/>
      <c r="F58" s="40"/>
      <c r="G58" s="22" t="e">
        <f>VLOOKUP($F58,Daten!$A$2:$B$46,2)</f>
        <v>#N/A</v>
      </c>
      <c r="H58" s="47"/>
      <c r="I58" s="39"/>
      <c r="J58" s="39"/>
      <c r="K58" s="39"/>
      <c r="L58" s="39"/>
      <c r="M58" s="40"/>
      <c r="N58" s="67"/>
      <c r="O58" s="48"/>
    </row>
    <row r="59" spans="1:15" ht="15.75" thickBot="1">
      <c r="A59" s="16" t="str">
        <f t="shared" si="0"/>
        <v>1.31.</v>
      </c>
      <c r="B59" s="20" t="e">
        <f>IF($E59="m",VLOOKUP($J59,Daten!$H$3:$I$123,2),VLOOKUP($J59,Daten!$J$3:$K$123,2))</f>
        <v>#N/A</v>
      </c>
      <c r="C59" s="41"/>
      <c r="D59" s="42"/>
      <c r="E59" s="43"/>
      <c r="F59" s="44"/>
      <c r="G59" s="23" t="e">
        <f>VLOOKUP($F59,Daten!$A$2:$B$46,2)</f>
        <v>#N/A</v>
      </c>
      <c r="H59" s="49"/>
      <c r="I59" s="43"/>
      <c r="J59" s="43"/>
      <c r="K59" s="43"/>
      <c r="L59" s="43"/>
      <c r="M59" s="44"/>
      <c r="N59" s="70"/>
      <c r="O59" s="50"/>
    </row>
    <row r="60" spans="1:15" ht="15">
      <c r="A60" s="7"/>
      <c r="B60" s="7"/>
      <c r="C60" s="8"/>
      <c r="D60" s="8"/>
      <c r="E60" s="7"/>
      <c r="F60" s="7"/>
      <c r="G60" s="7"/>
      <c r="H60" s="7"/>
      <c r="I60" s="7"/>
      <c r="J60" s="7"/>
      <c r="K60" s="7"/>
      <c r="L60" s="7"/>
      <c r="M60" s="7"/>
      <c r="N60" s="68"/>
      <c r="O60" s="7"/>
    </row>
    <row r="61" spans="1:15" ht="15">
      <c r="A61" s="7"/>
      <c r="B61" s="7"/>
      <c r="C61" s="8"/>
      <c r="D61" s="8"/>
      <c r="E61" s="7"/>
      <c r="F61" s="7"/>
      <c r="G61" s="7"/>
      <c r="H61" s="7"/>
      <c r="I61" s="7"/>
      <c r="J61" s="7"/>
      <c r="K61" s="7"/>
      <c r="L61" s="7"/>
      <c r="M61" s="7"/>
      <c r="N61" s="68"/>
      <c r="O61" s="7"/>
    </row>
    <row r="62" spans="1:15" ht="15">
      <c r="A62" s="7"/>
      <c r="B62" s="7"/>
      <c r="C62" s="8"/>
      <c r="D62" s="8"/>
      <c r="E62" s="7"/>
      <c r="F62" s="7"/>
      <c r="G62" s="7"/>
      <c r="H62" s="7"/>
      <c r="I62" s="7"/>
      <c r="J62" s="7"/>
      <c r="K62" s="7"/>
      <c r="L62" s="7"/>
      <c r="M62" s="7"/>
      <c r="N62" s="68"/>
      <c r="O62" s="7"/>
    </row>
    <row r="63" spans="1:15" ht="15">
      <c r="A63" s="7"/>
      <c r="B63" s="7"/>
      <c r="C63" s="8"/>
      <c r="D63" s="8"/>
      <c r="E63" s="7"/>
      <c r="F63" s="7"/>
      <c r="G63" s="7"/>
      <c r="H63" s="7"/>
      <c r="I63" s="7"/>
      <c r="J63" s="7"/>
      <c r="K63" s="7"/>
      <c r="L63" s="7"/>
      <c r="M63" s="7"/>
      <c r="N63" s="68"/>
      <c r="O63" s="7"/>
    </row>
    <row r="64" spans="1:15" ht="15">
      <c r="A64" s="7"/>
      <c r="B64" s="7"/>
      <c r="C64" s="8"/>
      <c r="D64" s="8"/>
      <c r="E64" s="7"/>
      <c r="F64" s="7"/>
      <c r="G64" s="7"/>
      <c r="H64" s="7"/>
      <c r="I64" s="7"/>
      <c r="J64" s="7"/>
      <c r="K64" s="7"/>
      <c r="L64" s="7"/>
      <c r="M64" s="7"/>
      <c r="N64" s="68"/>
      <c r="O64" s="7"/>
    </row>
    <row r="65" spans="1:15" ht="15">
      <c r="A65" s="7"/>
      <c r="B65" s="7"/>
      <c r="C65" s="8"/>
      <c r="D65" s="8"/>
      <c r="E65" s="7"/>
      <c r="F65" s="7"/>
      <c r="G65" s="7"/>
      <c r="H65" s="7"/>
      <c r="I65" s="7"/>
      <c r="J65" s="7"/>
      <c r="K65" s="7"/>
      <c r="L65" s="7"/>
      <c r="M65" s="7"/>
      <c r="N65" s="68"/>
      <c r="O65" s="7"/>
    </row>
    <row r="66" spans="1:15" ht="15">
      <c r="A66" s="7"/>
      <c r="B66" s="7"/>
      <c r="C66" s="8"/>
      <c r="D66" s="8"/>
      <c r="E66" s="7"/>
      <c r="F66" s="7"/>
      <c r="G66" s="7"/>
      <c r="H66" s="7"/>
      <c r="I66" s="7"/>
      <c r="J66" s="7"/>
      <c r="K66" s="7"/>
      <c r="L66" s="7"/>
      <c r="M66" s="7"/>
      <c r="N66" s="68"/>
      <c r="O66" s="7"/>
    </row>
    <row r="67" spans="1:15" ht="15">
      <c r="A67" s="7"/>
      <c r="B67" s="7"/>
      <c r="C67" s="8"/>
      <c r="D67" s="8"/>
      <c r="E67" s="7"/>
      <c r="F67" s="7"/>
      <c r="G67" s="7"/>
      <c r="H67" s="7"/>
      <c r="I67" s="7"/>
      <c r="J67" s="7"/>
      <c r="K67" s="7"/>
      <c r="L67" s="7"/>
      <c r="M67" s="7"/>
      <c r="N67" s="68"/>
      <c r="O67" s="7"/>
    </row>
    <row r="68" spans="1:15" ht="15">
      <c r="A68" s="7"/>
      <c r="B68" s="7"/>
      <c r="C68" s="8"/>
      <c r="D68" s="8"/>
      <c r="E68" s="7"/>
      <c r="F68" s="7"/>
      <c r="G68" s="7"/>
      <c r="H68" s="7"/>
      <c r="I68" s="7"/>
      <c r="J68" s="7"/>
      <c r="K68" s="7"/>
      <c r="L68" s="7"/>
      <c r="M68" s="7"/>
      <c r="N68" s="68"/>
      <c r="O68" s="7"/>
    </row>
    <row r="69" spans="1:15" ht="15">
      <c r="A69" s="7"/>
      <c r="B69" s="7"/>
      <c r="C69" s="8"/>
      <c r="D69" s="8"/>
      <c r="E69" s="7"/>
      <c r="F69" s="7"/>
      <c r="G69" s="7"/>
      <c r="H69" s="7"/>
      <c r="I69" s="7"/>
      <c r="J69" s="7"/>
      <c r="K69" s="7"/>
      <c r="L69" s="7"/>
      <c r="M69" s="7"/>
      <c r="N69" s="68"/>
      <c r="O69" s="7"/>
    </row>
    <row r="70" spans="1:15" ht="15">
      <c r="A70" s="7"/>
      <c r="B70" s="7"/>
      <c r="C70" s="8"/>
      <c r="D70" s="8"/>
      <c r="E70" s="7"/>
      <c r="F70" s="7"/>
      <c r="G70" s="7"/>
      <c r="H70" s="7"/>
      <c r="I70" s="7"/>
      <c r="J70" s="7"/>
      <c r="K70" s="7"/>
      <c r="L70" s="7"/>
      <c r="M70" s="7"/>
      <c r="N70" s="68"/>
      <c r="O70" s="7"/>
    </row>
    <row r="71" spans="1:15" ht="15">
      <c r="A71" s="7"/>
      <c r="B71" s="7"/>
      <c r="C71" s="8"/>
      <c r="D71" s="8"/>
      <c r="E71" s="7"/>
      <c r="F71" s="7"/>
      <c r="G71" s="7"/>
      <c r="H71" s="7"/>
      <c r="I71" s="7"/>
      <c r="J71" s="7"/>
      <c r="K71" s="7"/>
      <c r="L71" s="7"/>
      <c r="M71" s="7"/>
      <c r="N71" s="68"/>
      <c r="O71" s="7"/>
    </row>
    <row r="72" spans="1:15" ht="15">
      <c r="A72" s="7"/>
      <c r="B72" s="7"/>
      <c r="C72" s="8"/>
      <c r="D72" s="8"/>
      <c r="E72" s="7"/>
      <c r="F72" s="7"/>
      <c r="G72" s="7"/>
      <c r="H72" s="7"/>
      <c r="I72" s="7"/>
      <c r="J72" s="7"/>
      <c r="K72" s="7"/>
      <c r="L72" s="7"/>
      <c r="M72" s="7"/>
      <c r="N72" s="68"/>
      <c r="O72" s="7"/>
    </row>
    <row r="73" spans="1:15" ht="15">
      <c r="A73" s="7"/>
      <c r="B73" s="7"/>
      <c r="C73" s="8"/>
      <c r="D73" s="8"/>
      <c r="E73" s="7"/>
      <c r="F73" s="7"/>
      <c r="G73" s="7"/>
      <c r="H73" s="7"/>
      <c r="I73" s="7"/>
      <c r="J73" s="7"/>
      <c r="K73" s="7"/>
      <c r="L73" s="7"/>
      <c r="M73" s="7"/>
      <c r="N73" s="68"/>
      <c r="O73" s="7"/>
    </row>
    <row r="74" spans="1:15" ht="15">
      <c r="A74" s="7"/>
      <c r="B74" s="7"/>
      <c r="C74" s="8"/>
      <c r="D74" s="8"/>
      <c r="E74" s="7"/>
      <c r="F74" s="7"/>
      <c r="G74" s="7"/>
      <c r="H74" s="7"/>
      <c r="I74" s="7"/>
      <c r="J74" s="7"/>
      <c r="K74" s="7"/>
      <c r="L74" s="7"/>
      <c r="M74" s="7"/>
      <c r="N74" s="68"/>
      <c r="O74" s="7"/>
    </row>
    <row r="75" spans="1:15" ht="15">
      <c r="A75" s="7"/>
      <c r="B75" s="7"/>
      <c r="C75" s="8"/>
      <c r="D75" s="8"/>
      <c r="E75" s="7"/>
      <c r="F75" s="7"/>
      <c r="G75" s="7"/>
      <c r="H75" s="7"/>
      <c r="I75" s="7"/>
      <c r="J75" s="7"/>
      <c r="K75" s="7"/>
      <c r="L75" s="7"/>
      <c r="M75" s="7"/>
      <c r="N75" s="68"/>
      <c r="O75" s="7"/>
    </row>
    <row r="76" spans="1:15" ht="15">
      <c r="A76" s="7"/>
      <c r="B76" s="7"/>
      <c r="C76" s="8"/>
      <c r="D76" s="8"/>
      <c r="E76" s="7"/>
      <c r="F76" s="7"/>
      <c r="G76" s="7"/>
      <c r="H76" s="7"/>
      <c r="I76" s="7"/>
      <c r="J76" s="7"/>
      <c r="K76" s="7"/>
      <c r="L76" s="7"/>
      <c r="M76" s="7"/>
      <c r="N76" s="68"/>
      <c r="O76" s="7"/>
    </row>
    <row r="77" spans="1:15" ht="15">
      <c r="A77" s="7"/>
      <c r="B77" s="7"/>
      <c r="C77" s="8"/>
      <c r="D77" s="8"/>
      <c r="E77" s="7"/>
      <c r="F77" s="7"/>
      <c r="G77" s="7"/>
      <c r="H77" s="7"/>
      <c r="I77" s="7"/>
      <c r="J77" s="7"/>
      <c r="K77" s="7"/>
      <c r="L77" s="7"/>
      <c r="M77" s="7"/>
      <c r="N77" s="68"/>
      <c r="O77" s="7"/>
    </row>
    <row r="78" spans="1:15" ht="15">
      <c r="A78" s="7"/>
      <c r="B78" s="7"/>
      <c r="C78" s="8"/>
      <c r="D78" s="8"/>
      <c r="E78" s="7"/>
      <c r="F78" s="7"/>
      <c r="G78" s="7"/>
      <c r="H78" s="7"/>
      <c r="I78" s="7"/>
      <c r="J78" s="7"/>
      <c r="K78" s="7"/>
      <c r="L78" s="7"/>
      <c r="M78" s="7"/>
      <c r="N78" s="68"/>
      <c r="O78" s="7"/>
    </row>
    <row r="79" spans="1:15" ht="15">
      <c r="A79" s="7"/>
      <c r="B79" s="7"/>
      <c r="C79" s="8"/>
      <c r="D79" s="8"/>
      <c r="E79" s="7"/>
      <c r="F79" s="7"/>
      <c r="G79" s="7"/>
      <c r="H79" s="7"/>
      <c r="I79" s="7"/>
      <c r="J79" s="7"/>
      <c r="K79" s="7"/>
      <c r="L79" s="7"/>
      <c r="M79" s="7"/>
      <c r="N79" s="68"/>
      <c r="O79" s="7"/>
    </row>
    <row r="80" spans="1:15" ht="15">
      <c r="A80" s="7"/>
      <c r="B80" s="7"/>
      <c r="C80" s="8"/>
      <c r="D80" s="8"/>
      <c r="E80" s="7"/>
      <c r="F80" s="7"/>
      <c r="G80" s="7"/>
      <c r="H80" s="7"/>
      <c r="I80" s="7"/>
      <c r="J80" s="7"/>
      <c r="K80" s="7"/>
      <c r="L80" s="7"/>
      <c r="M80" s="7"/>
      <c r="N80" s="68"/>
      <c r="O80" s="7"/>
    </row>
    <row r="81" spans="1:15" ht="15">
      <c r="A81" s="7"/>
      <c r="B81" s="7"/>
      <c r="C81" s="8"/>
      <c r="D81" s="8"/>
      <c r="E81" s="7"/>
      <c r="F81" s="7"/>
      <c r="G81" s="7"/>
      <c r="H81" s="7"/>
      <c r="I81" s="7"/>
      <c r="J81" s="7"/>
      <c r="K81" s="7"/>
      <c r="L81" s="7"/>
      <c r="M81" s="7"/>
      <c r="N81" s="68"/>
      <c r="O81" s="7"/>
    </row>
    <row r="82" spans="1:15" ht="15">
      <c r="A82" s="7"/>
      <c r="B82" s="7"/>
      <c r="C82" s="8"/>
      <c r="D82" s="8"/>
      <c r="E82" s="7"/>
      <c r="F82" s="7"/>
      <c r="G82" s="7"/>
      <c r="H82" s="7"/>
      <c r="I82" s="7"/>
      <c r="J82" s="7"/>
      <c r="K82" s="7"/>
      <c r="L82" s="7"/>
      <c r="M82" s="7"/>
      <c r="N82" s="68"/>
      <c r="O82" s="7"/>
    </row>
    <row r="83" spans="1:15" ht="15">
      <c r="A83" s="7"/>
      <c r="B83" s="7"/>
      <c r="C83" s="8"/>
      <c r="D83" s="8"/>
      <c r="E83" s="7"/>
      <c r="F83" s="7"/>
      <c r="G83" s="7"/>
      <c r="H83" s="7"/>
      <c r="I83" s="7"/>
      <c r="J83" s="7"/>
      <c r="K83" s="7"/>
      <c r="L83" s="7"/>
      <c r="M83" s="7"/>
      <c r="N83" s="68"/>
      <c r="O83" s="7"/>
    </row>
    <row r="84" spans="1:15" ht="15">
      <c r="A84" s="7"/>
      <c r="B84" s="7"/>
      <c r="C84" s="8"/>
      <c r="D84" s="8"/>
      <c r="E84" s="7"/>
      <c r="F84" s="7"/>
      <c r="G84" s="7"/>
      <c r="H84" s="7"/>
      <c r="I84" s="7"/>
      <c r="J84" s="7"/>
      <c r="K84" s="7"/>
      <c r="L84" s="7"/>
      <c r="M84" s="7"/>
      <c r="N84" s="68"/>
      <c r="O84" s="7"/>
    </row>
    <row r="85" spans="1:15" ht="15">
      <c r="A85" s="7"/>
      <c r="B85" s="7"/>
      <c r="C85" s="8"/>
      <c r="D85" s="8"/>
      <c r="E85" s="7"/>
      <c r="F85" s="7"/>
      <c r="G85" s="7"/>
      <c r="H85" s="7"/>
      <c r="I85" s="7"/>
      <c r="J85" s="7"/>
      <c r="K85" s="7"/>
      <c r="L85" s="7"/>
      <c r="M85" s="7"/>
      <c r="N85" s="68"/>
      <c r="O85" s="7"/>
    </row>
    <row r="86" spans="1:15" ht="15">
      <c r="A86" s="7"/>
      <c r="B86" s="7"/>
      <c r="C86" s="8"/>
      <c r="D86" s="8"/>
      <c r="E86" s="7"/>
      <c r="F86" s="7"/>
      <c r="G86" s="7"/>
      <c r="H86" s="7"/>
      <c r="I86" s="7"/>
      <c r="J86" s="7"/>
      <c r="K86" s="7"/>
      <c r="L86" s="7"/>
      <c r="M86" s="7"/>
      <c r="N86" s="68"/>
      <c r="O86" s="7"/>
    </row>
    <row r="87" spans="1:15" ht="15">
      <c r="A87" s="7"/>
      <c r="B87" s="7"/>
      <c r="C87" s="8"/>
      <c r="D87" s="8"/>
      <c r="E87" s="7"/>
      <c r="F87" s="7"/>
      <c r="G87" s="7"/>
      <c r="H87" s="7"/>
      <c r="I87" s="7"/>
      <c r="J87" s="7"/>
      <c r="K87" s="7"/>
      <c r="L87" s="7"/>
      <c r="M87" s="7"/>
      <c r="N87" s="68"/>
      <c r="O87" s="7"/>
    </row>
    <row r="88" spans="1:16" ht="15">
      <c r="A88" s="7"/>
      <c r="B88" s="7"/>
      <c r="C88" s="8"/>
      <c r="D88" s="8"/>
      <c r="E88" s="7"/>
      <c r="F88" s="7"/>
      <c r="G88" s="7"/>
      <c r="H88" s="7"/>
      <c r="I88" s="7"/>
      <c r="J88" s="7"/>
      <c r="K88" s="7"/>
      <c r="L88" s="7"/>
      <c r="M88" s="7"/>
      <c r="N88" s="68"/>
      <c r="O88" s="7"/>
      <c r="P88" s="9"/>
    </row>
    <row r="89" spans="1:16" ht="15">
      <c r="A89" s="7"/>
      <c r="B89" s="7"/>
      <c r="C89" s="8"/>
      <c r="D89" s="8"/>
      <c r="E89" s="7"/>
      <c r="F89" s="7"/>
      <c r="G89" s="7"/>
      <c r="H89" s="7"/>
      <c r="I89" s="7"/>
      <c r="J89" s="7"/>
      <c r="K89" s="7"/>
      <c r="L89" s="7"/>
      <c r="M89" s="7"/>
      <c r="N89" s="68"/>
      <c r="O89" s="7"/>
      <c r="P89" s="9"/>
    </row>
    <row r="90" spans="1:16" ht="15">
      <c r="A90" s="7"/>
      <c r="B90" s="7"/>
      <c r="C90" s="8"/>
      <c r="D90" s="8"/>
      <c r="E90" s="7"/>
      <c r="F90" s="7"/>
      <c r="G90" s="7"/>
      <c r="H90" s="7"/>
      <c r="I90" s="7"/>
      <c r="J90" s="7"/>
      <c r="K90" s="7"/>
      <c r="L90" s="7"/>
      <c r="M90" s="7"/>
      <c r="N90" s="68"/>
      <c r="O90" s="7"/>
      <c r="P90" s="9"/>
    </row>
    <row r="91" spans="1:16" ht="15">
      <c r="A91" s="7"/>
      <c r="B91" s="7"/>
      <c r="C91" s="8"/>
      <c r="D91" s="8"/>
      <c r="E91" s="7"/>
      <c r="F91" s="7"/>
      <c r="G91" s="7"/>
      <c r="H91" s="7"/>
      <c r="I91" s="7"/>
      <c r="J91" s="7"/>
      <c r="K91" s="7"/>
      <c r="L91" s="7"/>
      <c r="M91" s="7"/>
      <c r="N91" s="68"/>
      <c r="O91" s="7"/>
      <c r="P91" s="9"/>
    </row>
    <row r="92" spans="1:16" ht="15">
      <c r="A92" s="7"/>
      <c r="B92" s="7"/>
      <c r="C92" s="8"/>
      <c r="D92" s="8"/>
      <c r="E92" s="7"/>
      <c r="F92" s="7"/>
      <c r="G92" s="7"/>
      <c r="H92" s="7"/>
      <c r="I92" s="7"/>
      <c r="J92" s="7"/>
      <c r="K92" s="7"/>
      <c r="L92" s="7"/>
      <c r="M92" s="7"/>
      <c r="N92" s="68"/>
      <c r="O92" s="7"/>
      <c r="P92" s="9"/>
    </row>
  </sheetData>
  <sheetProtection sheet="1"/>
  <mergeCells count="1">
    <mergeCell ref="A1:O1"/>
  </mergeCells>
  <conditionalFormatting sqref="L3:L59">
    <cfRule type="containsText" priority="5" dxfId="7" operator="containsText" text="M4">
      <formula>NOT(ISERROR(SEARCH("M4",L3)))</formula>
    </cfRule>
    <cfRule type="containsText" priority="6" dxfId="6" operator="containsText" text="M3">
      <formula>NOT(ISERROR(SEARCH("M3",L3)))</formula>
    </cfRule>
    <cfRule type="containsText" priority="7" dxfId="0" operator="containsText" text="M2">
      <formula>NOT(ISERROR(SEARCH("M2",L3)))</formula>
    </cfRule>
    <cfRule type="containsText" priority="10" dxfId="156" operator="containsText" text="M1">
      <formula>NOT(ISERROR(SEARCH("M1",L3)))</formula>
    </cfRule>
  </conditionalFormatting>
  <conditionalFormatting sqref="O3:O59">
    <cfRule type="containsText" priority="9" dxfId="4" operator="containsText" text="Breitensport">
      <formula>NOT(ISERROR(SEARCH("Breitensport",O3)))</formula>
    </cfRule>
  </conditionalFormatting>
  <conditionalFormatting sqref="G1 G3:G65536">
    <cfRule type="containsText" priority="8" dxfId="157" operator="containsText" text="nicht vergeben">
      <formula>NOT(ISERROR(SEARCH("nicht vergeben",G1)))</formula>
    </cfRule>
  </conditionalFormatting>
  <conditionalFormatting sqref="B3:B59">
    <cfRule type="containsText" priority="3" dxfId="157" operator="containsText" text="YY">
      <formula>NOT(ISERROR(SEARCH("YY",B3)))</formula>
    </cfRule>
    <cfRule type="containsText" priority="4" dxfId="157" operator="containsText" text="XX">
      <formula>NOT(ISERROR(SEARCH("XX",B3)))</formula>
    </cfRule>
  </conditionalFormatting>
  <conditionalFormatting sqref="G2">
    <cfRule type="containsText" priority="2" dxfId="157" operator="containsText" text="nicht vergeben">
      <formula>NOT(ISERROR(SEARCH("nicht vergeben",G2)))</formula>
    </cfRule>
  </conditionalFormatting>
  <conditionalFormatting sqref="N1:N65536">
    <cfRule type="containsText" priority="1" dxfId="0" operator="containsText" text="Ja">
      <formula>NOT(ISERROR(SEARCH("Ja",N1)))</formula>
    </cfRule>
  </conditionalFormatting>
  <printOptions/>
  <pageMargins left="0.7" right="0.7" top="0.787401575" bottom="0.7874015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P92"/>
  <sheetViews>
    <sheetView showGridLines="0" zoomScalePageLayoutView="0" workbookViewId="0" topLeftCell="A1">
      <selection activeCell="A2" sqref="A2"/>
    </sheetView>
  </sheetViews>
  <sheetFormatPr defaultColWidth="11.57421875" defaultRowHeight="15"/>
  <cols>
    <col min="1" max="1" width="6.421875" style="4" customWidth="1"/>
    <col min="2" max="2" width="4.28125" style="4" customWidth="1"/>
    <col min="3" max="4" width="15.7109375" style="5" customWidth="1"/>
    <col min="5" max="5" width="3.57421875" style="4" customWidth="1"/>
    <col min="6" max="6" width="6.421875" style="4" customWidth="1"/>
    <col min="7" max="7" width="19.28125" style="4" customWidth="1"/>
    <col min="8" max="8" width="7.140625" style="4" customWidth="1"/>
    <col min="9" max="10" width="5.7109375" style="4" customWidth="1"/>
    <col min="11" max="11" width="10.00390625" style="4" customWidth="1"/>
    <col min="12" max="12" width="5.00390625" style="4" customWidth="1"/>
    <col min="13" max="13" width="3.57421875" style="4" customWidth="1"/>
    <col min="14" max="14" width="3.57421875" style="69" hidden="1" customWidth="1"/>
    <col min="15" max="15" width="21.421875" style="4" customWidth="1"/>
    <col min="16" max="16384" width="11.57421875" style="3" customWidth="1"/>
  </cols>
  <sheetData>
    <row r="1" spans="1:15" s="6" customFormat="1" ht="27" thickBot="1">
      <c r="A1" s="206" t="s">
        <v>134</v>
      </c>
      <c r="B1" s="206"/>
      <c r="C1" s="206"/>
      <c r="D1" s="206"/>
      <c r="E1" s="206"/>
      <c r="F1" s="206"/>
      <c r="G1" s="206"/>
      <c r="H1" s="206"/>
      <c r="I1" s="206"/>
      <c r="J1" s="206"/>
      <c r="K1" s="206"/>
      <c r="L1" s="206"/>
      <c r="M1" s="206"/>
      <c r="N1" s="206"/>
      <c r="O1" s="206"/>
    </row>
    <row r="2" spans="1:15" ht="105" customHeight="1" thickBot="1">
      <c r="A2" s="24" t="s">
        <v>54</v>
      </c>
      <c r="B2" s="25" t="s">
        <v>55</v>
      </c>
      <c r="C2" s="17" t="s">
        <v>0</v>
      </c>
      <c r="D2" s="13" t="s">
        <v>1</v>
      </c>
      <c r="E2" s="10" t="s">
        <v>82</v>
      </c>
      <c r="F2" s="54" t="s">
        <v>81</v>
      </c>
      <c r="G2" s="26" t="s">
        <v>2</v>
      </c>
      <c r="H2" s="53" t="s">
        <v>77</v>
      </c>
      <c r="I2" s="52" t="s">
        <v>78</v>
      </c>
      <c r="J2" s="52" t="s">
        <v>80</v>
      </c>
      <c r="K2" s="55" t="s">
        <v>79</v>
      </c>
      <c r="L2" s="11" t="s">
        <v>56</v>
      </c>
      <c r="M2" s="12" t="s">
        <v>46</v>
      </c>
      <c r="N2" s="65" t="s">
        <v>93</v>
      </c>
      <c r="O2" s="14" t="s">
        <v>58</v>
      </c>
    </row>
    <row r="3" spans="1:15" ht="15">
      <c r="A3" s="51" t="str">
        <f>IF(O3="Breitensport","B1.35.","1.35.")</f>
        <v>1.35.</v>
      </c>
      <c r="B3" s="18" t="e">
        <f>IF($E3="m",VLOOKUP($J3,Daten!$D$3:$E$123,2),VLOOKUP($J3,Daten!$F$3:$G$123,2))</f>
        <v>#N/A</v>
      </c>
      <c r="C3" s="33"/>
      <c r="D3" s="34"/>
      <c r="E3" s="35"/>
      <c r="F3" s="36"/>
      <c r="G3" s="21" t="e">
        <f>VLOOKUP($F3,Daten!$A$2:$B$46,2)</f>
        <v>#N/A</v>
      </c>
      <c r="H3" s="45"/>
      <c r="I3" s="35"/>
      <c r="J3" s="35"/>
      <c r="K3" s="35"/>
      <c r="L3" s="35"/>
      <c r="M3" s="36"/>
      <c r="N3" s="66"/>
      <c r="O3" s="46"/>
    </row>
    <row r="4" spans="1:15" ht="15">
      <c r="A4" s="51" t="str">
        <f aca="true" t="shared" si="0" ref="A4:A59">IF(O4="Breitensport","B1.35.","1.35.")</f>
        <v>1.35.</v>
      </c>
      <c r="B4" s="19" t="e">
        <f>IF($E4="m",VLOOKUP($J4,Daten!$D$3:$E$123,2),VLOOKUP($J4,Daten!$F$3:$G$123,2))</f>
        <v>#N/A</v>
      </c>
      <c r="C4" s="37"/>
      <c r="D4" s="38"/>
      <c r="E4" s="39"/>
      <c r="F4" s="40"/>
      <c r="G4" s="22" t="e">
        <f>VLOOKUP($F4,Daten!$A$2:$B$46,2)</f>
        <v>#N/A</v>
      </c>
      <c r="H4" s="47"/>
      <c r="I4" s="39"/>
      <c r="J4" s="39"/>
      <c r="K4" s="39"/>
      <c r="L4" s="39"/>
      <c r="M4" s="40"/>
      <c r="N4" s="67"/>
      <c r="O4" s="48"/>
    </row>
    <row r="5" spans="1:15" ht="15">
      <c r="A5" s="51" t="str">
        <f t="shared" si="0"/>
        <v>1.35.</v>
      </c>
      <c r="B5" s="19" t="e">
        <f>IF($E5="m",VLOOKUP($J5,Daten!$D$3:$E$123,2),VLOOKUP($J5,Daten!$F$3:$G$123,2))</f>
        <v>#N/A</v>
      </c>
      <c r="C5" s="37"/>
      <c r="D5" s="38"/>
      <c r="E5" s="39"/>
      <c r="F5" s="40"/>
      <c r="G5" s="22" t="e">
        <f>VLOOKUP($F5,Daten!$A$2:$B$46,2)</f>
        <v>#N/A</v>
      </c>
      <c r="H5" s="47"/>
      <c r="I5" s="39"/>
      <c r="J5" s="39"/>
      <c r="K5" s="39"/>
      <c r="L5" s="39"/>
      <c r="M5" s="40"/>
      <c r="N5" s="67"/>
      <c r="O5" s="48"/>
    </row>
    <row r="6" spans="1:15" ht="15">
      <c r="A6" s="51" t="str">
        <f t="shared" si="0"/>
        <v>1.35.</v>
      </c>
      <c r="B6" s="19" t="e">
        <f>IF($E6="m",VLOOKUP($J6,Daten!$D$3:$E$123,2),VLOOKUP($J6,Daten!$F$3:$G$123,2))</f>
        <v>#N/A</v>
      </c>
      <c r="C6" s="37"/>
      <c r="D6" s="38"/>
      <c r="E6" s="39"/>
      <c r="F6" s="40"/>
      <c r="G6" s="22" t="e">
        <f>VLOOKUP($F6,Daten!$A$2:$B$46,2)</f>
        <v>#N/A</v>
      </c>
      <c r="H6" s="47"/>
      <c r="I6" s="39"/>
      <c r="J6" s="39"/>
      <c r="K6" s="39"/>
      <c r="L6" s="39"/>
      <c r="M6" s="40"/>
      <c r="N6" s="67"/>
      <c r="O6" s="48"/>
    </row>
    <row r="7" spans="1:15" ht="15">
      <c r="A7" s="51" t="str">
        <f t="shared" si="0"/>
        <v>1.35.</v>
      </c>
      <c r="B7" s="19" t="e">
        <f>IF($E7="m",VLOOKUP($J7,Daten!$D$3:$E$123,2),VLOOKUP($J7,Daten!$F$3:$G$123,2))</f>
        <v>#N/A</v>
      </c>
      <c r="C7" s="37"/>
      <c r="D7" s="38"/>
      <c r="E7" s="39"/>
      <c r="F7" s="40"/>
      <c r="G7" s="22" t="e">
        <f>VLOOKUP($F7,Daten!$A$2:$B$46,2)</f>
        <v>#N/A</v>
      </c>
      <c r="H7" s="47"/>
      <c r="I7" s="39"/>
      <c r="J7" s="39"/>
      <c r="K7" s="39"/>
      <c r="L7" s="39"/>
      <c r="M7" s="40"/>
      <c r="N7" s="67"/>
      <c r="O7" s="48"/>
    </row>
    <row r="8" spans="1:15" ht="15">
      <c r="A8" s="51" t="str">
        <f t="shared" si="0"/>
        <v>1.35.</v>
      </c>
      <c r="B8" s="19" t="e">
        <f>IF($E8="m",VLOOKUP($J8,Daten!$D$3:$E$123,2),VLOOKUP($J8,Daten!$F$3:$G$123,2))</f>
        <v>#N/A</v>
      </c>
      <c r="C8" s="37"/>
      <c r="D8" s="38"/>
      <c r="E8" s="39"/>
      <c r="F8" s="40"/>
      <c r="G8" s="22" t="e">
        <f>VLOOKUP($F8,Daten!$A$2:$B$46,2)</f>
        <v>#N/A</v>
      </c>
      <c r="H8" s="47"/>
      <c r="I8" s="39"/>
      <c r="J8" s="39"/>
      <c r="K8" s="39"/>
      <c r="L8" s="39"/>
      <c r="M8" s="40"/>
      <c r="N8" s="67"/>
      <c r="O8" s="48"/>
    </row>
    <row r="9" spans="1:15" ht="15">
      <c r="A9" s="51" t="str">
        <f t="shared" si="0"/>
        <v>1.35.</v>
      </c>
      <c r="B9" s="19" t="e">
        <f>IF($E9="m",VLOOKUP($J9,Daten!$D$3:$E$123,2),VLOOKUP($J9,Daten!$F$3:$G$123,2))</f>
        <v>#N/A</v>
      </c>
      <c r="C9" s="37"/>
      <c r="D9" s="38"/>
      <c r="E9" s="39"/>
      <c r="F9" s="40"/>
      <c r="G9" s="22" t="e">
        <f>VLOOKUP($F9,Daten!$A$2:$B$46,2)</f>
        <v>#N/A</v>
      </c>
      <c r="H9" s="47"/>
      <c r="I9" s="39"/>
      <c r="J9" s="39"/>
      <c r="K9" s="39"/>
      <c r="L9" s="39"/>
      <c r="M9" s="40"/>
      <c r="N9" s="67"/>
      <c r="O9" s="48"/>
    </row>
    <row r="10" spans="1:15" ht="15">
      <c r="A10" s="51" t="str">
        <f t="shared" si="0"/>
        <v>1.35.</v>
      </c>
      <c r="B10" s="19" t="e">
        <f>IF($E10="m",VLOOKUP($J10,Daten!$D$3:$E$123,2),VLOOKUP($J10,Daten!$F$3:$G$123,2))</f>
        <v>#N/A</v>
      </c>
      <c r="C10" s="37"/>
      <c r="D10" s="38"/>
      <c r="E10" s="39"/>
      <c r="F10" s="40"/>
      <c r="G10" s="22" t="e">
        <f>VLOOKUP($F10,Daten!$A$2:$B$46,2)</f>
        <v>#N/A</v>
      </c>
      <c r="H10" s="47"/>
      <c r="I10" s="39"/>
      <c r="J10" s="39"/>
      <c r="K10" s="39"/>
      <c r="L10" s="39"/>
      <c r="M10" s="40"/>
      <c r="N10" s="67"/>
      <c r="O10" s="48"/>
    </row>
    <row r="11" spans="1:15" ht="15">
      <c r="A11" s="51" t="str">
        <f t="shared" si="0"/>
        <v>1.35.</v>
      </c>
      <c r="B11" s="19" t="e">
        <f>IF($E11="m",VLOOKUP($J11,Daten!$D$3:$E$123,2),VLOOKUP($J11,Daten!$F$3:$G$123,2))</f>
        <v>#N/A</v>
      </c>
      <c r="C11" s="37"/>
      <c r="D11" s="38"/>
      <c r="E11" s="39"/>
      <c r="F11" s="40"/>
      <c r="G11" s="22" t="e">
        <f>VLOOKUP($F11,Daten!$A$2:$B$46,2)</f>
        <v>#N/A</v>
      </c>
      <c r="H11" s="47"/>
      <c r="I11" s="39"/>
      <c r="J11" s="39"/>
      <c r="K11" s="39"/>
      <c r="L11" s="39"/>
      <c r="M11" s="40"/>
      <c r="N11" s="67"/>
      <c r="O11" s="48"/>
    </row>
    <row r="12" spans="1:15" ht="15">
      <c r="A12" s="51" t="str">
        <f t="shared" si="0"/>
        <v>1.35.</v>
      </c>
      <c r="B12" s="19" t="e">
        <f>IF($E12="m",VLOOKUP($J12,Daten!$D$3:$E$123,2),VLOOKUP($J12,Daten!$F$3:$G$123,2))</f>
        <v>#N/A</v>
      </c>
      <c r="C12" s="37"/>
      <c r="D12" s="38"/>
      <c r="E12" s="39"/>
      <c r="F12" s="40"/>
      <c r="G12" s="22" t="e">
        <f>VLOOKUP($F12,Daten!$A$2:$B$46,2)</f>
        <v>#N/A</v>
      </c>
      <c r="H12" s="47"/>
      <c r="I12" s="39"/>
      <c r="J12" s="39"/>
      <c r="K12" s="39"/>
      <c r="L12" s="39"/>
      <c r="M12" s="40"/>
      <c r="N12" s="67"/>
      <c r="O12" s="48"/>
    </row>
    <row r="13" spans="1:15" ht="15">
      <c r="A13" s="51" t="str">
        <f t="shared" si="0"/>
        <v>1.35.</v>
      </c>
      <c r="B13" s="19" t="e">
        <f>IF($E13="m",VLOOKUP($J13,Daten!$D$3:$E$123,2),VLOOKUP($J13,Daten!$F$3:$G$123,2))</f>
        <v>#N/A</v>
      </c>
      <c r="C13" s="37"/>
      <c r="D13" s="38"/>
      <c r="E13" s="39"/>
      <c r="F13" s="40"/>
      <c r="G13" s="22" t="e">
        <f>VLOOKUP($F13,Daten!$A$2:$B$46,2)</f>
        <v>#N/A</v>
      </c>
      <c r="H13" s="47"/>
      <c r="I13" s="39"/>
      <c r="J13" s="39"/>
      <c r="K13" s="39"/>
      <c r="L13" s="39"/>
      <c r="M13" s="40"/>
      <c r="N13" s="67"/>
      <c r="O13" s="48"/>
    </row>
    <row r="14" spans="1:15" ht="15">
      <c r="A14" s="51" t="str">
        <f t="shared" si="0"/>
        <v>1.35.</v>
      </c>
      <c r="B14" s="19" t="e">
        <f>IF($E14="m",VLOOKUP($J14,Daten!$D$3:$E$123,2),VLOOKUP($J14,Daten!$F$3:$G$123,2))</f>
        <v>#N/A</v>
      </c>
      <c r="C14" s="37"/>
      <c r="D14" s="38"/>
      <c r="E14" s="39"/>
      <c r="F14" s="40"/>
      <c r="G14" s="22" t="e">
        <f>VLOOKUP($F14,Daten!$A$2:$B$46,2)</f>
        <v>#N/A</v>
      </c>
      <c r="H14" s="47"/>
      <c r="I14" s="39"/>
      <c r="J14" s="39"/>
      <c r="K14" s="39"/>
      <c r="L14" s="39"/>
      <c r="M14" s="40"/>
      <c r="N14" s="67"/>
      <c r="O14" s="48"/>
    </row>
    <row r="15" spans="1:15" ht="15">
      <c r="A15" s="51" t="str">
        <f t="shared" si="0"/>
        <v>1.35.</v>
      </c>
      <c r="B15" s="19" t="e">
        <f>IF($E15="m",VLOOKUP($J15,Daten!$D$3:$E$123,2),VLOOKUP($J15,Daten!$F$3:$G$123,2))</f>
        <v>#N/A</v>
      </c>
      <c r="C15" s="37"/>
      <c r="D15" s="38"/>
      <c r="E15" s="39"/>
      <c r="F15" s="40"/>
      <c r="G15" s="22" t="e">
        <f>VLOOKUP($F15,Daten!$A$2:$B$46,2)</f>
        <v>#N/A</v>
      </c>
      <c r="H15" s="47"/>
      <c r="I15" s="39"/>
      <c r="J15" s="39"/>
      <c r="K15" s="39"/>
      <c r="L15" s="39"/>
      <c r="M15" s="40"/>
      <c r="N15" s="67"/>
      <c r="O15" s="48"/>
    </row>
    <row r="16" spans="1:15" ht="15">
      <c r="A16" s="51" t="str">
        <f t="shared" si="0"/>
        <v>1.35.</v>
      </c>
      <c r="B16" s="19" t="e">
        <f>IF($E16="m",VLOOKUP($J16,Daten!$D$3:$E$123,2),VLOOKUP($J16,Daten!$F$3:$G$123,2))</f>
        <v>#N/A</v>
      </c>
      <c r="C16" s="37"/>
      <c r="D16" s="38"/>
      <c r="E16" s="39"/>
      <c r="F16" s="40"/>
      <c r="G16" s="22" t="e">
        <f>VLOOKUP($F16,Daten!$A$2:$B$46,2)</f>
        <v>#N/A</v>
      </c>
      <c r="H16" s="47"/>
      <c r="I16" s="39"/>
      <c r="J16" s="39"/>
      <c r="K16" s="39"/>
      <c r="L16" s="39"/>
      <c r="M16" s="40"/>
      <c r="N16" s="67"/>
      <c r="O16" s="48"/>
    </row>
    <row r="17" spans="1:15" ht="15">
      <c r="A17" s="51" t="str">
        <f t="shared" si="0"/>
        <v>1.35.</v>
      </c>
      <c r="B17" s="19" t="e">
        <f>IF($E17="m",VLOOKUP($J17,Daten!$D$3:$E$123,2),VLOOKUP($J17,Daten!$F$3:$G$123,2))</f>
        <v>#N/A</v>
      </c>
      <c r="C17" s="37"/>
      <c r="D17" s="38"/>
      <c r="E17" s="39"/>
      <c r="F17" s="40"/>
      <c r="G17" s="22" t="e">
        <f>VLOOKUP($F17,Daten!$A$2:$B$46,2)</f>
        <v>#N/A</v>
      </c>
      <c r="H17" s="47"/>
      <c r="I17" s="39"/>
      <c r="J17" s="39"/>
      <c r="K17" s="39"/>
      <c r="L17" s="39"/>
      <c r="M17" s="40"/>
      <c r="N17" s="67"/>
      <c r="O17" s="48"/>
    </row>
    <row r="18" spans="1:15" ht="15">
      <c r="A18" s="51" t="str">
        <f t="shared" si="0"/>
        <v>1.35.</v>
      </c>
      <c r="B18" s="19" t="e">
        <f>IF($E18="m",VLOOKUP($J18,Daten!$D$3:$E$123,2),VLOOKUP($J18,Daten!$F$3:$G$123,2))</f>
        <v>#N/A</v>
      </c>
      <c r="C18" s="37"/>
      <c r="D18" s="38"/>
      <c r="E18" s="39"/>
      <c r="F18" s="40"/>
      <c r="G18" s="22" t="e">
        <f>VLOOKUP($F18,Daten!$A$2:$B$46,2)</f>
        <v>#N/A</v>
      </c>
      <c r="H18" s="47"/>
      <c r="I18" s="39"/>
      <c r="J18" s="39"/>
      <c r="K18" s="39"/>
      <c r="L18" s="39"/>
      <c r="M18" s="40"/>
      <c r="N18" s="67"/>
      <c r="O18" s="48"/>
    </row>
    <row r="19" spans="1:15" ht="15">
      <c r="A19" s="51" t="str">
        <f t="shared" si="0"/>
        <v>1.35.</v>
      </c>
      <c r="B19" s="19" t="e">
        <f>IF($E19="m",VLOOKUP($J19,Daten!$D$3:$E$123,2),VLOOKUP($J19,Daten!$F$3:$G$123,2))</f>
        <v>#N/A</v>
      </c>
      <c r="C19" s="37"/>
      <c r="D19" s="38"/>
      <c r="E19" s="39"/>
      <c r="F19" s="40"/>
      <c r="G19" s="22" t="e">
        <f>VLOOKUP($F19,Daten!$A$2:$B$46,2)</f>
        <v>#N/A</v>
      </c>
      <c r="H19" s="47"/>
      <c r="I19" s="39"/>
      <c r="J19" s="39"/>
      <c r="K19" s="39"/>
      <c r="L19" s="39"/>
      <c r="M19" s="40"/>
      <c r="N19" s="67"/>
      <c r="O19" s="48"/>
    </row>
    <row r="20" spans="1:15" ht="15">
      <c r="A20" s="51" t="str">
        <f t="shared" si="0"/>
        <v>1.35.</v>
      </c>
      <c r="B20" s="19" t="e">
        <f>IF($E20="m",VLOOKUP($J20,Daten!$D$3:$E$123,2),VLOOKUP($J20,Daten!$F$3:$G$123,2))</f>
        <v>#N/A</v>
      </c>
      <c r="C20" s="37"/>
      <c r="D20" s="38"/>
      <c r="E20" s="39"/>
      <c r="F20" s="40"/>
      <c r="G20" s="22" t="e">
        <f>VLOOKUP($F20,Daten!$A$2:$B$46,2)</f>
        <v>#N/A</v>
      </c>
      <c r="H20" s="47"/>
      <c r="I20" s="39"/>
      <c r="J20" s="39"/>
      <c r="K20" s="39"/>
      <c r="L20" s="39"/>
      <c r="M20" s="40"/>
      <c r="N20" s="67"/>
      <c r="O20" s="48"/>
    </row>
    <row r="21" spans="1:15" ht="15">
      <c r="A21" s="51" t="str">
        <f t="shared" si="0"/>
        <v>1.35.</v>
      </c>
      <c r="B21" s="19" t="e">
        <f>IF($E21="m",VLOOKUP($J21,Daten!$D$3:$E$123,2),VLOOKUP($J21,Daten!$F$3:$G$123,2))</f>
        <v>#N/A</v>
      </c>
      <c r="C21" s="37"/>
      <c r="D21" s="38"/>
      <c r="E21" s="39"/>
      <c r="F21" s="40"/>
      <c r="G21" s="22" t="e">
        <f>VLOOKUP($F21,Daten!$A$2:$B$46,2)</f>
        <v>#N/A</v>
      </c>
      <c r="H21" s="47"/>
      <c r="I21" s="39"/>
      <c r="J21" s="39"/>
      <c r="K21" s="39"/>
      <c r="L21" s="39"/>
      <c r="M21" s="40"/>
      <c r="N21" s="67"/>
      <c r="O21" s="48"/>
    </row>
    <row r="22" spans="1:15" ht="15">
      <c r="A22" s="51" t="str">
        <f t="shared" si="0"/>
        <v>1.35.</v>
      </c>
      <c r="B22" s="19" t="e">
        <f>IF($E22="m",VLOOKUP($J22,Daten!$D$3:$E$123,2),VLOOKUP($J22,Daten!$F$3:$G$123,2))</f>
        <v>#N/A</v>
      </c>
      <c r="C22" s="37"/>
      <c r="D22" s="38"/>
      <c r="E22" s="39"/>
      <c r="F22" s="40"/>
      <c r="G22" s="22" t="e">
        <f>VLOOKUP($F22,Daten!$A$2:$B$46,2)</f>
        <v>#N/A</v>
      </c>
      <c r="H22" s="47"/>
      <c r="I22" s="39"/>
      <c r="J22" s="39"/>
      <c r="K22" s="39"/>
      <c r="L22" s="39"/>
      <c r="M22" s="40"/>
      <c r="N22" s="67"/>
      <c r="O22" s="48"/>
    </row>
    <row r="23" spans="1:15" ht="15">
      <c r="A23" s="51" t="str">
        <f t="shared" si="0"/>
        <v>1.35.</v>
      </c>
      <c r="B23" s="19" t="e">
        <f>IF($E23="m",VLOOKUP($J23,Daten!$D$3:$E$123,2),VLOOKUP($J23,Daten!$F$3:$G$123,2))</f>
        <v>#N/A</v>
      </c>
      <c r="C23" s="37"/>
      <c r="D23" s="38"/>
      <c r="E23" s="39"/>
      <c r="F23" s="40"/>
      <c r="G23" s="22" t="e">
        <f>VLOOKUP($F23,Daten!$A$2:$B$46,2)</f>
        <v>#N/A</v>
      </c>
      <c r="H23" s="47"/>
      <c r="I23" s="39"/>
      <c r="J23" s="39"/>
      <c r="K23" s="39"/>
      <c r="L23" s="39"/>
      <c r="M23" s="40"/>
      <c r="N23" s="67"/>
      <c r="O23" s="48"/>
    </row>
    <row r="24" spans="1:15" ht="15">
      <c r="A24" s="51" t="str">
        <f t="shared" si="0"/>
        <v>1.35.</v>
      </c>
      <c r="B24" s="19" t="e">
        <f>IF($E24="m",VLOOKUP($J24,Daten!$D$3:$E$123,2),VLOOKUP($J24,Daten!$F$3:$G$123,2))</f>
        <v>#N/A</v>
      </c>
      <c r="C24" s="37"/>
      <c r="D24" s="38"/>
      <c r="E24" s="39"/>
      <c r="F24" s="40"/>
      <c r="G24" s="22" t="e">
        <f>VLOOKUP($F24,Daten!$A$2:$B$46,2)</f>
        <v>#N/A</v>
      </c>
      <c r="H24" s="47"/>
      <c r="I24" s="39"/>
      <c r="J24" s="39"/>
      <c r="K24" s="39"/>
      <c r="L24" s="39"/>
      <c r="M24" s="40"/>
      <c r="N24" s="67"/>
      <c r="O24" s="48"/>
    </row>
    <row r="25" spans="1:15" ht="15">
      <c r="A25" s="51" t="str">
        <f t="shared" si="0"/>
        <v>1.35.</v>
      </c>
      <c r="B25" s="19" t="e">
        <f>IF($E25="m",VLOOKUP($J25,Daten!$D$3:$E$123,2),VLOOKUP($J25,Daten!$F$3:$G$123,2))</f>
        <v>#N/A</v>
      </c>
      <c r="C25" s="37"/>
      <c r="D25" s="38"/>
      <c r="E25" s="39"/>
      <c r="F25" s="40"/>
      <c r="G25" s="22" t="e">
        <f>VLOOKUP($F25,Daten!$A$2:$B$46,2)</f>
        <v>#N/A</v>
      </c>
      <c r="H25" s="47"/>
      <c r="I25" s="39"/>
      <c r="J25" s="39"/>
      <c r="K25" s="39"/>
      <c r="L25" s="39"/>
      <c r="M25" s="40"/>
      <c r="N25" s="67"/>
      <c r="O25" s="48"/>
    </row>
    <row r="26" spans="1:15" ht="15">
      <c r="A26" s="51" t="str">
        <f t="shared" si="0"/>
        <v>1.35.</v>
      </c>
      <c r="B26" s="19" t="e">
        <f>IF($E26="m",VLOOKUP($J26,Daten!$D$3:$E$123,2),VLOOKUP($J26,Daten!$F$3:$G$123,2))</f>
        <v>#N/A</v>
      </c>
      <c r="C26" s="37"/>
      <c r="D26" s="38"/>
      <c r="E26" s="39"/>
      <c r="F26" s="40"/>
      <c r="G26" s="22" t="e">
        <f>VLOOKUP($F26,Daten!$A$2:$B$46,2)</f>
        <v>#N/A</v>
      </c>
      <c r="H26" s="47"/>
      <c r="I26" s="39"/>
      <c r="J26" s="39"/>
      <c r="K26" s="39"/>
      <c r="L26" s="39"/>
      <c r="M26" s="40"/>
      <c r="N26" s="67"/>
      <c r="O26" s="48"/>
    </row>
    <row r="27" spans="1:15" ht="15">
      <c r="A27" s="51" t="str">
        <f t="shared" si="0"/>
        <v>1.35.</v>
      </c>
      <c r="B27" s="19" t="e">
        <f>IF($E27="m",VLOOKUP($J27,Daten!$D$3:$E$123,2),VLOOKUP($J27,Daten!$F$3:$G$123,2))</f>
        <v>#N/A</v>
      </c>
      <c r="C27" s="37"/>
      <c r="D27" s="38"/>
      <c r="E27" s="39"/>
      <c r="F27" s="40"/>
      <c r="G27" s="22" t="e">
        <f>VLOOKUP($F27,Daten!$A$2:$B$46,2)</f>
        <v>#N/A</v>
      </c>
      <c r="H27" s="47"/>
      <c r="I27" s="39"/>
      <c r="J27" s="39"/>
      <c r="K27" s="39"/>
      <c r="L27" s="39"/>
      <c r="M27" s="40"/>
      <c r="N27" s="67"/>
      <c r="O27" s="48"/>
    </row>
    <row r="28" spans="1:15" ht="15">
      <c r="A28" s="51" t="str">
        <f t="shared" si="0"/>
        <v>1.35.</v>
      </c>
      <c r="B28" s="19" t="e">
        <f>IF($E28="m",VLOOKUP($J28,Daten!$D$3:$E$123,2),VLOOKUP($J28,Daten!$F$3:$G$123,2))</f>
        <v>#N/A</v>
      </c>
      <c r="C28" s="37"/>
      <c r="D28" s="38"/>
      <c r="E28" s="39"/>
      <c r="F28" s="40"/>
      <c r="G28" s="22" t="e">
        <f>VLOOKUP($F28,Daten!$A$2:$B$46,2)</f>
        <v>#N/A</v>
      </c>
      <c r="H28" s="47"/>
      <c r="I28" s="39"/>
      <c r="J28" s="39"/>
      <c r="K28" s="39"/>
      <c r="L28" s="39"/>
      <c r="M28" s="40"/>
      <c r="N28" s="67"/>
      <c r="O28" s="48"/>
    </row>
    <row r="29" spans="1:15" ht="15">
      <c r="A29" s="51" t="str">
        <f t="shared" si="0"/>
        <v>1.35.</v>
      </c>
      <c r="B29" s="19" t="e">
        <f>IF($E29="m",VLOOKUP($J29,Daten!$D$3:$E$123,2),VLOOKUP($J29,Daten!$F$3:$G$123,2))</f>
        <v>#N/A</v>
      </c>
      <c r="C29" s="37"/>
      <c r="D29" s="38"/>
      <c r="E29" s="39"/>
      <c r="F29" s="40"/>
      <c r="G29" s="22" t="e">
        <f>VLOOKUP($F29,Daten!$A$2:$B$46,2)</f>
        <v>#N/A</v>
      </c>
      <c r="H29" s="47"/>
      <c r="I29" s="39"/>
      <c r="J29" s="39"/>
      <c r="K29" s="39"/>
      <c r="L29" s="39"/>
      <c r="M29" s="40"/>
      <c r="N29" s="67"/>
      <c r="O29" s="48"/>
    </row>
    <row r="30" spans="1:15" ht="15">
      <c r="A30" s="51" t="str">
        <f t="shared" si="0"/>
        <v>1.35.</v>
      </c>
      <c r="B30" s="19" t="e">
        <f>IF($E30="m",VLOOKUP($J30,Daten!$D$3:$E$123,2),VLOOKUP($J30,Daten!$F$3:$G$123,2))</f>
        <v>#N/A</v>
      </c>
      <c r="C30" s="37"/>
      <c r="D30" s="38"/>
      <c r="E30" s="39"/>
      <c r="F30" s="40"/>
      <c r="G30" s="22" t="e">
        <f>VLOOKUP($F30,Daten!$A$2:$B$46,2)</f>
        <v>#N/A</v>
      </c>
      <c r="H30" s="47"/>
      <c r="I30" s="39"/>
      <c r="J30" s="39"/>
      <c r="K30" s="39"/>
      <c r="L30" s="39"/>
      <c r="M30" s="40"/>
      <c r="N30" s="67"/>
      <c r="O30" s="48"/>
    </row>
    <row r="31" spans="1:15" ht="15">
      <c r="A31" s="51" t="str">
        <f t="shared" si="0"/>
        <v>1.35.</v>
      </c>
      <c r="B31" s="19" t="e">
        <f>IF($E31="m",VLOOKUP($J31,Daten!$D$3:$E$123,2),VLOOKUP($J31,Daten!$F$3:$G$123,2))</f>
        <v>#N/A</v>
      </c>
      <c r="C31" s="37"/>
      <c r="D31" s="38"/>
      <c r="E31" s="39"/>
      <c r="F31" s="40"/>
      <c r="G31" s="22" t="e">
        <f>VLOOKUP($F31,Daten!$A$2:$B$46,2)</f>
        <v>#N/A</v>
      </c>
      <c r="H31" s="47"/>
      <c r="I31" s="39"/>
      <c r="J31" s="39"/>
      <c r="K31" s="39"/>
      <c r="L31" s="39"/>
      <c r="M31" s="40"/>
      <c r="N31" s="67"/>
      <c r="O31" s="48"/>
    </row>
    <row r="32" spans="1:15" ht="15">
      <c r="A32" s="51" t="str">
        <f t="shared" si="0"/>
        <v>1.35.</v>
      </c>
      <c r="B32" s="19" t="e">
        <f>IF($E32="m",VLOOKUP($J32,Daten!$D$3:$E$123,2),VLOOKUP($J32,Daten!$F$3:$G$123,2))</f>
        <v>#N/A</v>
      </c>
      <c r="C32" s="37"/>
      <c r="D32" s="38"/>
      <c r="E32" s="39"/>
      <c r="F32" s="40"/>
      <c r="G32" s="22" t="e">
        <f>VLOOKUP($F32,Daten!$A$2:$B$46,2)</f>
        <v>#N/A</v>
      </c>
      <c r="H32" s="47"/>
      <c r="I32" s="39"/>
      <c r="J32" s="39"/>
      <c r="K32" s="39"/>
      <c r="L32" s="39"/>
      <c r="M32" s="40"/>
      <c r="N32" s="67"/>
      <c r="O32" s="48"/>
    </row>
    <row r="33" spans="1:15" ht="15">
      <c r="A33" s="51" t="str">
        <f t="shared" si="0"/>
        <v>1.35.</v>
      </c>
      <c r="B33" s="19" t="e">
        <f>IF($E33="m",VLOOKUP($J33,Daten!$D$3:$E$123,2),VLOOKUP($J33,Daten!$F$3:$G$123,2))</f>
        <v>#N/A</v>
      </c>
      <c r="C33" s="37"/>
      <c r="D33" s="38"/>
      <c r="E33" s="39"/>
      <c r="F33" s="40"/>
      <c r="G33" s="22" t="e">
        <f>VLOOKUP($F33,Daten!$A$2:$B$46,2)</f>
        <v>#N/A</v>
      </c>
      <c r="H33" s="47"/>
      <c r="I33" s="39"/>
      <c r="J33" s="39"/>
      <c r="K33" s="39"/>
      <c r="L33" s="39"/>
      <c r="M33" s="40"/>
      <c r="N33" s="67"/>
      <c r="O33" s="48"/>
    </row>
    <row r="34" spans="1:15" ht="15">
      <c r="A34" s="51" t="str">
        <f t="shared" si="0"/>
        <v>1.35.</v>
      </c>
      <c r="B34" s="19" t="e">
        <f>IF($E34="m",VLOOKUP($J34,Daten!$D$3:$E$123,2),VLOOKUP($J34,Daten!$F$3:$G$123,2))</f>
        <v>#N/A</v>
      </c>
      <c r="C34" s="37"/>
      <c r="D34" s="38"/>
      <c r="E34" s="39"/>
      <c r="F34" s="40"/>
      <c r="G34" s="22" t="e">
        <f>VLOOKUP($F34,Daten!$A$2:$B$46,2)</f>
        <v>#N/A</v>
      </c>
      <c r="H34" s="47"/>
      <c r="I34" s="39"/>
      <c r="J34" s="39"/>
      <c r="K34" s="39"/>
      <c r="L34" s="39"/>
      <c r="M34" s="40"/>
      <c r="N34" s="67"/>
      <c r="O34" s="48"/>
    </row>
    <row r="35" spans="1:15" ht="15">
      <c r="A35" s="51" t="str">
        <f t="shared" si="0"/>
        <v>1.35.</v>
      </c>
      <c r="B35" s="19" t="e">
        <f>IF($E35="m",VLOOKUP($J35,Daten!$D$3:$E$123,2),VLOOKUP($J35,Daten!$F$3:$G$123,2))</f>
        <v>#N/A</v>
      </c>
      <c r="C35" s="37"/>
      <c r="D35" s="38"/>
      <c r="E35" s="39"/>
      <c r="F35" s="40"/>
      <c r="G35" s="22" t="e">
        <f>VLOOKUP($F35,Daten!$A$2:$B$46,2)</f>
        <v>#N/A</v>
      </c>
      <c r="H35" s="47"/>
      <c r="I35" s="39"/>
      <c r="J35" s="39"/>
      <c r="K35" s="39"/>
      <c r="L35" s="39"/>
      <c r="M35" s="40"/>
      <c r="N35" s="67"/>
      <c r="O35" s="48"/>
    </row>
    <row r="36" spans="1:15" ht="15">
      <c r="A36" s="51" t="str">
        <f t="shared" si="0"/>
        <v>1.35.</v>
      </c>
      <c r="B36" s="19" t="e">
        <f>IF($E36="m",VLOOKUP($J36,Daten!$D$3:$E$123,2),VLOOKUP($J36,Daten!$F$3:$G$123,2))</f>
        <v>#N/A</v>
      </c>
      <c r="C36" s="37"/>
      <c r="D36" s="38"/>
      <c r="E36" s="39"/>
      <c r="F36" s="40"/>
      <c r="G36" s="22" t="e">
        <f>VLOOKUP($F36,Daten!$A$2:$B$46,2)</f>
        <v>#N/A</v>
      </c>
      <c r="H36" s="47"/>
      <c r="I36" s="39"/>
      <c r="J36" s="39"/>
      <c r="K36" s="39"/>
      <c r="L36" s="39"/>
      <c r="M36" s="40"/>
      <c r="N36" s="67"/>
      <c r="O36" s="48"/>
    </row>
    <row r="37" spans="1:15" ht="15">
      <c r="A37" s="51" t="str">
        <f t="shared" si="0"/>
        <v>1.35.</v>
      </c>
      <c r="B37" s="19" t="e">
        <f>IF($E37="m",VLOOKUP($J37,Daten!$D$3:$E$123,2),VLOOKUP($J37,Daten!$F$3:$G$123,2))</f>
        <v>#N/A</v>
      </c>
      <c r="C37" s="37"/>
      <c r="D37" s="38"/>
      <c r="E37" s="39"/>
      <c r="F37" s="40"/>
      <c r="G37" s="22" t="e">
        <f>VLOOKUP($F37,Daten!$A$2:$B$46,2)</f>
        <v>#N/A</v>
      </c>
      <c r="H37" s="47"/>
      <c r="I37" s="39"/>
      <c r="J37" s="39"/>
      <c r="K37" s="39"/>
      <c r="L37" s="39"/>
      <c r="M37" s="40"/>
      <c r="N37" s="67"/>
      <c r="O37" s="48"/>
    </row>
    <row r="38" spans="1:15" ht="15">
      <c r="A38" s="51" t="str">
        <f t="shared" si="0"/>
        <v>1.35.</v>
      </c>
      <c r="B38" s="19" t="e">
        <f>IF($E38="m",VLOOKUP($J38,Daten!$D$3:$E$123,2),VLOOKUP($J38,Daten!$F$3:$G$123,2))</f>
        <v>#N/A</v>
      </c>
      <c r="C38" s="37"/>
      <c r="D38" s="38"/>
      <c r="E38" s="39"/>
      <c r="F38" s="40"/>
      <c r="G38" s="22" t="e">
        <f>VLOOKUP($F38,Daten!$A$2:$B$46,2)</f>
        <v>#N/A</v>
      </c>
      <c r="H38" s="47"/>
      <c r="I38" s="39"/>
      <c r="J38" s="39"/>
      <c r="K38" s="39"/>
      <c r="L38" s="39"/>
      <c r="M38" s="40"/>
      <c r="N38" s="67"/>
      <c r="O38" s="48"/>
    </row>
    <row r="39" spans="1:15" ht="15">
      <c r="A39" s="51" t="str">
        <f t="shared" si="0"/>
        <v>1.35.</v>
      </c>
      <c r="B39" s="19" t="e">
        <f>IF($E39="m",VLOOKUP($J39,Daten!$D$3:$E$123,2),VLOOKUP($J39,Daten!$F$3:$G$123,2))</f>
        <v>#N/A</v>
      </c>
      <c r="C39" s="37"/>
      <c r="D39" s="38"/>
      <c r="E39" s="39"/>
      <c r="F39" s="40"/>
      <c r="G39" s="22" t="e">
        <f>VLOOKUP($F39,Daten!$A$2:$B$46,2)</f>
        <v>#N/A</v>
      </c>
      <c r="H39" s="47"/>
      <c r="I39" s="39"/>
      <c r="J39" s="39"/>
      <c r="K39" s="39"/>
      <c r="L39" s="39"/>
      <c r="M39" s="40"/>
      <c r="N39" s="67"/>
      <c r="O39" s="48"/>
    </row>
    <row r="40" spans="1:15" ht="15">
      <c r="A40" s="51" t="str">
        <f t="shared" si="0"/>
        <v>1.35.</v>
      </c>
      <c r="B40" s="19" t="e">
        <f>IF($E40="m",VLOOKUP($J40,Daten!$D$3:$E$123,2),VLOOKUP($J40,Daten!$F$3:$G$123,2))</f>
        <v>#N/A</v>
      </c>
      <c r="C40" s="37"/>
      <c r="D40" s="38"/>
      <c r="E40" s="39"/>
      <c r="F40" s="40"/>
      <c r="G40" s="22" t="e">
        <f>VLOOKUP($F40,Daten!$A$2:$B$46,2)</f>
        <v>#N/A</v>
      </c>
      <c r="H40" s="47"/>
      <c r="I40" s="39"/>
      <c r="J40" s="39"/>
      <c r="K40" s="39"/>
      <c r="L40" s="39"/>
      <c r="M40" s="40"/>
      <c r="N40" s="67"/>
      <c r="O40" s="48"/>
    </row>
    <row r="41" spans="1:15" ht="15">
      <c r="A41" s="51" t="str">
        <f t="shared" si="0"/>
        <v>1.35.</v>
      </c>
      <c r="B41" s="19" t="e">
        <f>IF($E41="m",VLOOKUP($J41,Daten!$D$3:$E$123,2),VLOOKUP($J41,Daten!$F$3:$G$123,2))</f>
        <v>#N/A</v>
      </c>
      <c r="C41" s="37"/>
      <c r="D41" s="38"/>
      <c r="E41" s="39"/>
      <c r="F41" s="40"/>
      <c r="G41" s="22" t="e">
        <f>VLOOKUP($F41,Daten!$A$2:$B$46,2)</f>
        <v>#N/A</v>
      </c>
      <c r="H41" s="47"/>
      <c r="I41" s="39"/>
      <c r="J41" s="39"/>
      <c r="K41" s="39"/>
      <c r="L41" s="39"/>
      <c r="M41" s="40"/>
      <c r="N41" s="67"/>
      <c r="O41" s="48"/>
    </row>
    <row r="42" spans="1:15" ht="15">
      <c r="A42" s="51" t="str">
        <f t="shared" si="0"/>
        <v>1.35.</v>
      </c>
      <c r="B42" s="19" t="e">
        <f>IF($E42="m",VLOOKUP($J42,Daten!$D$3:$E$123,2),VLOOKUP($J42,Daten!$F$3:$G$123,2))</f>
        <v>#N/A</v>
      </c>
      <c r="C42" s="37"/>
      <c r="D42" s="38"/>
      <c r="E42" s="39"/>
      <c r="F42" s="40"/>
      <c r="G42" s="22" t="e">
        <f>VLOOKUP($F42,Daten!$A$2:$B$46,2)</f>
        <v>#N/A</v>
      </c>
      <c r="H42" s="47"/>
      <c r="I42" s="39"/>
      <c r="J42" s="39"/>
      <c r="K42" s="39"/>
      <c r="L42" s="39"/>
      <c r="M42" s="40"/>
      <c r="N42" s="67"/>
      <c r="O42" s="48"/>
    </row>
    <row r="43" spans="1:15" ht="15">
      <c r="A43" s="51" t="str">
        <f t="shared" si="0"/>
        <v>1.35.</v>
      </c>
      <c r="B43" s="19" t="e">
        <f>IF($E43="m",VLOOKUP($J43,Daten!$D$3:$E$123,2),VLOOKUP($J43,Daten!$F$3:$G$123,2))</f>
        <v>#N/A</v>
      </c>
      <c r="C43" s="37"/>
      <c r="D43" s="38"/>
      <c r="E43" s="39"/>
      <c r="F43" s="40"/>
      <c r="G43" s="22" t="e">
        <f>VLOOKUP($F43,Daten!$A$2:$B$46,2)</f>
        <v>#N/A</v>
      </c>
      <c r="H43" s="47"/>
      <c r="I43" s="39"/>
      <c r="J43" s="39"/>
      <c r="K43" s="39"/>
      <c r="L43" s="39"/>
      <c r="M43" s="40"/>
      <c r="N43" s="67"/>
      <c r="O43" s="48"/>
    </row>
    <row r="44" spans="1:15" ht="15">
      <c r="A44" s="51" t="str">
        <f t="shared" si="0"/>
        <v>1.35.</v>
      </c>
      <c r="B44" s="19" t="e">
        <f>IF($E44="m",VLOOKUP($J44,Daten!$D$3:$E$123,2),VLOOKUP($J44,Daten!$F$3:$G$123,2))</f>
        <v>#N/A</v>
      </c>
      <c r="C44" s="37"/>
      <c r="D44" s="38"/>
      <c r="E44" s="39"/>
      <c r="F44" s="40"/>
      <c r="G44" s="22" t="e">
        <f>VLOOKUP($F44,Daten!$A$2:$B$46,2)</f>
        <v>#N/A</v>
      </c>
      <c r="H44" s="47"/>
      <c r="I44" s="39"/>
      <c r="J44" s="39"/>
      <c r="K44" s="39"/>
      <c r="L44" s="39"/>
      <c r="M44" s="40"/>
      <c r="N44" s="67"/>
      <c r="O44" s="48"/>
    </row>
    <row r="45" spans="1:15" ht="15">
      <c r="A45" s="51" t="str">
        <f t="shared" si="0"/>
        <v>1.35.</v>
      </c>
      <c r="B45" s="19" t="e">
        <f>IF($E45="m",VLOOKUP($J45,Daten!$D$3:$E$123,2),VLOOKUP($J45,Daten!$F$3:$G$123,2))</f>
        <v>#N/A</v>
      </c>
      <c r="C45" s="37"/>
      <c r="D45" s="38"/>
      <c r="E45" s="39"/>
      <c r="F45" s="40"/>
      <c r="G45" s="22" t="e">
        <f>VLOOKUP($F45,Daten!$A$2:$B$46,2)</f>
        <v>#N/A</v>
      </c>
      <c r="H45" s="47"/>
      <c r="I45" s="39"/>
      <c r="J45" s="39"/>
      <c r="K45" s="39"/>
      <c r="L45" s="39"/>
      <c r="M45" s="40"/>
      <c r="N45" s="67"/>
      <c r="O45" s="48"/>
    </row>
    <row r="46" spans="1:15" ht="15">
      <c r="A46" s="51" t="str">
        <f t="shared" si="0"/>
        <v>1.35.</v>
      </c>
      <c r="B46" s="19" t="e">
        <f>IF($E46="m",VLOOKUP($J46,Daten!$D$3:$E$123,2),VLOOKUP($J46,Daten!$F$3:$G$123,2))</f>
        <v>#N/A</v>
      </c>
      <c r="C46" s="37"/>
      <c r="D46" s="38"/>
      <c r="E46" s="39"/>
      <c r="F46" s="40"/>
      <c r="G46" s="22" t="e">
        <f>VLOOKUP($F46,Daten!$A$2:$B$46,2)</f>
        <v>#N/A</v>
      </c>
      <c r="H46" s="47"/>
      <c r="I46" s="39"/>
      <c r="J46" s="39"/>
      <c r="K46" s="39"/>
      <c r="L46" s="39"/>
      <c r="M46" s="40"/>
      <c r="N46" s="67"/>
      <c r="O46" s="48"/>
    </row>
    <row r="47" spans="1:15" ht="15">
      <c r="A47" s="51" t="str">
        <f t="shared" si="0"/>
        <v>1.35.</v>
      </c>
      <c r="B47" s="19" t="e">
        <f>IF($E47="m",VLOOKUP($J47,Daten!$D$3:$E$123,2),VLOOKUP($J47,Daten!$F$3:$G$123,2))</f>
        <v>#N/A</v>
      </c>
      <c r="C47" s="37"/>
      <c r="D47" s="38"/>
      <c r="E47" s="39"/>
      <c r="F47" s="40"/>
      <c r="G47" s="22" t="e">
        <f>VLOOKUP($F47,Daten!$A$2:$B$46,2)</f>
        <v>#N/A</v>
      </c>
      <c r="H47" s="47"/>
      <c r="I47" s="39"/>
      <c r="J47" s="39"/>
      <c r="K47" s="39"/>
      <c r="L47" s="39"/>
      <c r="M47" s="40"/>
      <c r="N47" s="67"/>
      <c r="O47" s="48"/>
    </row>
    <row r="48" spans="1:15" ht="15">
      <c r="A48" s="51" t="str">
        <f t="shared" si="0"/>
        <v>1.35.</v>
      </c>
      <c r="B48" s="19" t="e">
        <f>IF($E48="m",VLOOKUP($J48,Daten!$D$3:$E$123,2),VLOOKUP($J48,Daten!$F$3:$G$123,2))</f>
        <v>#N/A</v>
      </c>
      <c r="C48" s="37"/>
      <c r="D48" s="38"/>
      <c r="E48" s="39"/>
      <c r="F48" s="40"/>
      <c r="G48" s="22" t="e">
        <f>VLOOKUP($F48,Daten!$A$2:$B$46,2)</f>
        <v>#N/A</v>
      </c>
      <c r="H48" s="47"/>
      <c r="I48" s="39"/>
      <c r="J48" s="39"/>
      <c r="K48" s="39"/>
      <c r="L48" s="39"/>
      <c r="M48" s="40"/>
      <c r="N48" s="67"/>
      <c r="O48" s="48"/>
    </row>
    <row r="49" spans="1:15" ht="15">
      <c r="A49" s="51" t="str">
        <f t="shared" si="0"/>
        <v>1.35.</v>
      </c>
      <c r="B49" s="19" t="e">
        <f>IF($E49="m",VLOOKUP($J49,Daten!$D$3:$E$123,2),VLOOKUP($J49,Daten!$F$3:$G$123,2))</f>
        <v>#N/A</v>
      </c>
      <c r="C49" s="37"/>
      <c r="D49" s="38"/>
      <c r="E49" s="39"/>
      <c r="F49" s="40"/>
      <c r="G49" s="22" t="e">
        <f>VLOOKUP($F49,Daten!$A$2:$B$46,2)</f>
        <v>#N/A</v>
      </c>
      <c r="H49" s="47"/>
      <c r="I49" s="39"/>
      <c r="J49" s="39"/>
      <c r="K49" s="39"/>
      <c r="L49" s="39"/>
      <c r="M49" s="40"/>
      <c r="N49" s="67"/>
      <c r="O49" s="48"/>
    </row>
    <row r="50" spans="1:15" ht="15">
      <c r="A50" s="51" t="str">
        <f t="shared" si="0"/>
        <v>1.35.</v>
      </c>
      <c r="B50" s="19" t="e">
        <f>IF($E50="m",VLOOKUP($J50,Daten!$D$3:$E$123,2),VLOOKUP($J50,Daten!$F$3:$G$123,2))</f>
        <v>#N/A</v>
      </c>
      <c r="C50" s="37"/>
      <c r="D50" s="38"/>
      <c r="E50" s="39"/>
      <c r="F50" s="40"/>
      <c r="G50" s="22" t="e">
        <f>VLOOKUP($F50,Daten!$A$2:$B$46,2)</f>
        <v>#N/A</v>
      </c>
      <c r="H50" s="47"/>
      <c r="I50" s="39"/>
      <c r="J50" s="39"/>
      <c r="K50" s="39"/>
      <c r="L50" s="39"/>
      <c r="M50" s="40"/>
      <c r="N50" s="67"/>
      <c r="O50" s="48"/>
    </row>
    <row r="51" spans="1:15" ht="15">
      <c r="A51" s="51" t="str">
        <f t="shared" si="0"/>
        <v>1.35.</v>
      </c>
      <c r="B51" s="19" t="e">
        <f>IF($E51="m",VLOOKUP($J51,Daten!$D$3:$E$123,2),VLOOKUP($J51,Daten!$F$3:$G$123,2))</f>
        <v>#N/A</v>
      </c>
      <c r="C51" s="37"/>
      <c r="D51" s="38"/>
      <c r="E51" s="39"/>
      <c r="F51" s="40"/>
      <c r="G51" s="22" t="e">
        <f>VLOOKUP($F51,Daten!$A$2:$B$46,2)</f>
        <v>#N/A</v>
      </c>
      <c r="H51" s="47"/>
      <c r="I51" s="39"/>
      <c r="J51" s="39"/>
      <c r="K51" s="39"/>
      <c r="L51" s="39"/>
      <c r="M51" s="40"/>
      <c r="N51" s="67"/>
      <c r="O51" s="48"/>
    </row>
    <row r="52" spans="1:15" ht="15">
      <c r="A52" s="51" t="str">
        <f t="shared" si="0"/>
        <v>1.35.</v>
      </c>
      <c r="B52" s="19" t="e">
        <f>IF($E52="m",VLOOKUP($J52,Daten!$D$3:$E$123,2),VLOOKUP($J52,Daten!$F$3:$G$123,2))</f>
        <v>#N/A</v>
      </c>
      <c r="C52" s="37"/>
      <c r="D52" s="38"/>
      <c r="E52" s="39"/>
      <c r="F52" s="40"/>
      <c r="G52" s="22" t="e">
        <f>VLOOKUP($F52,Daten!$A$2:$B$46,2)</f>
        <v>#N/A</v>
      </c>
      <c r="H52" s="47"/>
      <c r="I52" s="39"/>
      <c r="J52" s="39"/>
      <c r="K52" s="39"/>
      <c r="L52" s="39"/>
      <c r="M52" s="40"/>
      <c r="N52" s="67"/>
      <c r="O52" s="48"/>
    </row>
    <row r="53" spans="1:15" ht="15">
      <c r="A53" s="51" t="str">
        <f t="shared" si="0"/>
        <v>1.35.</v>
      </c>
      <c r="B53" s="19" t="e">
        <f>IF($E53="m",VLOOKUP($J53,Daten!$D$3:$E$123,2),VLOOKUP($J53,Daten!$F$3:$G$123,2))</f>
        <v>#N/A</v>
      </c>
      <c r="C53" s="37"/>
      <c r="D53" s="38"/>
      <c r="E53" s="39"/>
      <c r="F53" s="40"/>
      <c r="G53" s="22" t="e">
        <f>VLOOKUP($F53,Daten!$A$2:$B$46,2)</f>
        <v>#N/A</v>
      </c>
      <c r="H53" s="47"/>
      <c r="I53" s="39"/>
      <c r="J53" s="39"/>
      <c r="K53" s="39"/>
      <c r="L53" s="39"/>
      <c r="M53" s="40"/>
      <c r="N53" s="67"/>
      <c r="O53" s="48"/>
    </row>
    <row r="54" spans="1:15" ht="15">
      <c r="A54" s="51" t="str">
        <f t="shared" si="0"/>
        <v>1.35.</v>
      </c>
      <c r="B54" s="19" t="e">
        <f>IF($E54="m",VLOOKUP($J54,Daten!$D$3:$E$123,2),VLOOKUP($J54,Daten!$F$3:$G$123,2))</f>
        <v>#N/A</v>
      </c>
      <c r="C54" s="37"/>
      <c r="D54" s="38"/>
      <c r="E54" s="39"/>
      <c r="F54" s="40"/>
      <c r="G54" s="22" t="e">
        <f>VLOOKUP($F54,Daten!$A$2:$B$46,2)</f>
        <v>#N/A</v>
      </c>
      <c r="H54" s="47"/>
      <c r="I54" s="39"/>
      <c r="J54" s="39"/>
      <c r="K54" s="39"/>
      <c r="L54" s="39"/>
      <c r="M54" s="40"/>
      <c r="N54" s="67"/>
      <c r="O54" s="48"/>
    </row>
    <row r="55" spans="1:15" ht="15">
      <c r="A55" s="51" t="str">
        <f t="shared" si="0"/>
        <v>1.35.</v>
      </c>
      <c r="B55" s="19" t="e">
        <f>IF($E55="m",VLOOKUP($J55,Daten!$D$3:$E$123,2),VLOOKUP($J55,Daten!$F$3:$G$123,2))</f>
        <v>#N/A</v>
      </c>
      <c r="C55" s="37"/>
      <c r="D55" s="38"/>
      <c r="E55" s="39"/>
      <c r="F55" s="40"/>
      <c r="G55" s="22" t="e">
        <f>VLOOKUP($F55,Daten!$A$2:$B$46,2)</f>
        <v>#N/A</v>
      </c>
      <c r="H55" s="47"/>
      <c r="I55" s="39"/>
      <c r="J55" s="39"/>
      <c r="K55" s="39"/>
      <c r="L55" s="39"/>
      <c r="M55" s="40"/>
      <c r="N55" s="67"/>
      <c r="O55" s="48"/>
    </row>
    <row r="56" spans="1:15" ht="15">
      <c r="A56" s="51" t="str">
        <f t="shared" si="0"/>
        <v>1.35.</v>
      </c>
      <c r="B56" s="19" t="e">
        <f>IF($E56="m",VLOOKUP($J56,Daten!$D$3:$E$123,2),VLOOKUP($J56,Daten!$F$3:$G$123,2))</f>
        <v>#N/A</v>
      </c>
      <c r="C56" s="37"/>
      <c r="D56" s="38"/>
      <c r="E56" s="39"/>
      <c r="F56" s="40"/>
      <c r="G56" s="22" t="e">
        <f>VLOOKUP($F56,Daten!$A$2:$B$46,2)</f>
        <v>#N/A</v>
      </c>
      <c r="H56" s="47"/>
      <c r="I56" s="39"/>
      <c r="J56" s="39"/>
      <c r="K56" s="39"/>
      <c r="L56" s="39"/>
      <c r="M56" s="40"/>
      <c r="N56" s="67"/>
      <c r="O56" s="48"/>
    </row>
    <row r="57" spans="1:15" ht="15">
      <c r="A57" s="51" t="str">
        <f t="shared" si="0"/>
        <v>1.35.</v>
      </c>
      <c r="B57" s="19" t="e">
        <f>IF($E57="m",VLOOKUP($J57,Daten!$D$3:$E$123,2),VLOOKUP($J57,Daten!$F$3:$G$123,2))</f>
        <v>#N/A</v>
      </c>
      <c r="C57" s="37"/>
      <c r="D57" s="38"/>
      <c r="E57" s="39"/>
      <c r="F57" s="40"/>
      <c r="G57" s="22" t="e">
        <f>VLOOKUP($F57,Daten!$A$2:$B$46,2)</f>
        <v>#N/A</v>
      </c>
      <c r="H57" s="47"/>
      <c r="I57" s="39"/>
      <c r="J57" s="39"/>
      <c r="K57" s="39"/>
      <c r="L57" s="39"/>
      <c r="M57" s="40"/>
      <c r="N57" s="67"/>
      <c r="O57" s="48"/>
    </row>
    <row r="58" spans="1:15" ht="15">
      <c r="A58" s="51" t="str">
        <f t="shared" si="0"/>
        <v>1.35.</v>
      </c>
      <c r="B58" s="19" t="e">
        <f>IF($E58="m",VLOOKUP($J58,Daten!$D$3:$E$123,2),VLOOKUP($J58,Daten!$F$3:$G$123,2))</f>
        <v>#N/A</v>
      </c>
      <c r="C58" s="37"/>
      <c r="D58" s="38"/>
      <c r="E58" s="39"/>
      <c r="F58" s="40"/>
      <c r="G58" s="22" t="e">
        <f>VLOOKUP($F58,Daten!$A$2:$B$46,2)</f>
        <v>#N/A</v>
      </c>
      <c r="H58" s="47"/>
      <c r="I58" s="39"/>
      <c r="J58" s="39"/>
      <c r="K58" s="39"/>
      <c r="L58" s="39"/>
      <c r="M58" s="40"/>
      <c r="N58" s="67"/>
      <c r="O58" s="48"/>
    </row>
    <row r="59" spans="1:15" ht="15.75" thickBot="1">
      <c r="A59" s="144" t="str">
        <f t="shared" si="0"/>
        <v>1.35.</v>
      </c>
      <c r="B59" s="20" t="e">
        <f>IF($E59="m",VLOOKUP($J59,Daten!$D$3:$E$123,2),VLOOKUP($J59,Daten!$F$3:$G$123,2))</f>
        <v>#N/A</v>
      </c>
      <c r="C59" s="41"/>
      <c r="D59" s="42"/>
      <c r="E59" s="43"/>
      <c r="F59" s="44"/>
      <c r="G59" s="23" t="e">
        <f>VLOOKUP($F59,Daten!$A$2:$B$46,2)</f>
        <v>#N/A</v>
      </c>
      <c r="H59" s="49"/>
      <c r="I59" s="43"/>
      <c r="J59" s="43"/>
      <c r="K59" s="43"/>
      <c r="L59" s="43"/>
      <c r="M59" s="44"/>
      <c r="N59" s="70"/>
      <c r="O59" s="50"/>
    </row>
    <row r="60" spans="1:15" ht="15">
      <c r="A60" s="7"/>
      <c r="B60" s="7"/>
      <c r="C60" s="8"/>
      <c r="D60" s="8"/>
      <c r="E60" s="7"/>
      <c r="F60" s="7"/>
      <c r="G60" s="7"/>
      <c r="H60" s="7"/>
      <c r="I60" s="7"/>
      <c r="J60" s="7"/>
      <c r="K60" s="7"/>
      <c r="L60" s="7"/>
      <c r="M60" s="7"/>
      <c r="N60" s="68"/>
      <c r="O60" s="7"/>
    </row>
    <row r="61" spans="1:15" ht="15">
      <c r="A61" s="7"/>
      <c r="B61" s="7"/>
      <c r="C61" s="8"/>
      <c r="D61" s="8"/>
      <c r="E61" s="7"/>
      <c r="F61" s="7"/>
      <c r="G61" s="7"/>
      <c r="H61" s="7"/>
      <c r="I61" s="7"/>
      <c r="J61" s="7"/>
      <c r="K61" s="7"/>
      <c r="L61" s="7"/>
      <c r="M61" s="7"/>
      <c r="N61" s="68"/>
      <c r="O61" s="7"/>
    </row>
    <row r="62" spans="1:15" ht="15">
      <c r="A62" s="7"/>
      <c r="B62" s="7"/>
      <c r="C62" s="8"/>
      <c r="D62" s="8"/>
      <c r="E62" s="7"/>
      <c r="F62" s="7"/>
      <c r="G62" s="7"/>
      <c r="H62" s="7"/>
      <c r="I62" s="7"/>
      <c r="J62" s="7"/>
      <c r="K62" s="7"/>
      <c r="L62" s="7"/>
      <c r="M62" s="7"/>
      <c r="N62" s="68"/>
      <c r="O62" s="7"/>
    </row>
    <row r="63" spans="1:15" ht="15">
      <c r="A63" s="7"/>
      <c r="B63" s="7"/>
      <c r="C63" s="8"/>
      <c r="D63" s="8"/>
      <c r="E63" s="7"/>
      <c r="F63" s="7"/>
      <c r="G63" s="7"/>
      <c r="H63" s="7"/>
      <c r="I63" s="7"/>
      <c r="J63" s="7"/>
      <c r="K63" s="7"/>
      <c r="L63" s="7"/>
      <c r="M63" s="7"/>
      <c r="N63" s="68"/>
      <c r="O63" s="7"/>
    </row>
    <row r="64" spans="1:15" ht="15">
      <c r="A64" s="7"/>
      <c r="B64" s="7"/>
      <c r="C64" s="8"/>
      <c r="D64" s="8"/>
      <c r="E64" s="7"/>
      <c r="F64" s="7"/>
      <c r="G64" s="7"/>
      <c r="H64" s="7"/>
      <c r="I64" s="7"/>
      <c r="J64" s="7"/>
      <c r="K64" s="7"/>
      <c r="L64" s="7"/>
      <c r="M64" s="7"/>
      <c r="N64" s="68"/>
      <c r="O64" s="7"/>
    </row>
    <row r="65" spans="1:15" ht="15">
      <c r="A65" s="7"/>
      <c r="B65" s="7"/>
      <c r="C65" s="8"/>
      <c r="D65" s="8"/>
      <c r="E65" s="7"/>
      <c r="F65" s="7"/>
      <c r="G65" s="7"/>
      <c r="H65" s="7"/>
      <c r="I65" s="7"/>
      <c r="J65" s="7"/>
      <c r="K65" s="7"/>
      <c r="L65" s="7"/>
      <c r="M65" s="7"/>
      <c r="N65" s="68"/>
      <c r="O65" s="7"/>
    </row>
    <row r="66" spans="1:15" ht="15">
      <c r="A66" s="7"/>
      <c r="B66" s="7"/>
      <c r="C66" s="8"/>
      <c r="D66" s="8"/>
      <c r="E66" s="7"/>
      <c r="F66" s="7"/>
      <c r="G66" s="7"/>
      <c r="H66" s="7"/>
      <c r="I66" s="7"/>
      <c r="J66" s="7"/>
      <c r="K66" s="7"/>
      <c r="L66" s="7"/>
      <c r="M66" s="7"/>
      <c r="N66" s="68"/>
      <c r="O66" s="7"/>
    </row>
    <row r="67" spans="1:15" ht="15">
      <c r="A67" s="7"/>
      <c r="B67" s="7"/>
      <c r="C67" s="8"/>
      <c r="D67" s="8"/>
      <c r="E67" s="7"/>
      <c r="F67" s="7"/>
      <c r="G67" s="7"/>
      <c r="H67" s="7"/>
      <c r="I67" s="7"/>
      <c r="J67" s="7"/>
      <c r="K67" s="7"/>
      <c r="L67" s="7"/>
      <c r="M67" s="7"/>
      <c r="N67" s="68"/>
      <c r="O67" s="7"/>
    </row>
    <row r="68" spans="1:15" ht="15">
      <c r="A68" s="7"/>
      <c r="B68" s="7"/>
      <c r="C68" s="8"/>
      <c r="D68" s="8"/>
      <c r="E68" s="7"/>
      <c r="F68" s="7"/>
      <c r="G68" s="7"/>
      <c r="H68" s="7"/>
      <c r="I68" s="7"/>
      <c r="J68" s="7"/>
      <c r="K68" s="7"/>
      <c r="L68" s="7"/>
      <c r="M68" s="7"/>
      <c r="N68" s="68"/>
      <c r="O68" s="7"/>
    </row>
    <row r="69" spans="1:15" ht="15">
      <c r="A69" s="7"/>
      <c r="B69" s="7"/>
      <c r="C69" s="8"/>
      <c r="D69" s="8"/>
      <c r="E69" s="7"/>
      <c r="F69" s="7"/>
      <c r="G69" s="7"/>
      <c r="H69" s="7"/>
      <c r="I69" s="7"/>
      <c r="J69" s="7"/>
      <c r="K69" s="7"/>
      <c r="L69" s="7"/>
      <c r="M69" s="7"/>
      <c r="N69" s="68"/>
      <c r="O69" s="7"/>
    </row>
    <row r="70" spans="1:15" ht="15">
      <c r="A70" s="7"/>
      <c r="B70" s="7"/>
      <c r="C70" s="8"/>
      <c r="D70" s="8"/>
      <c r="E70" s="7"/>
      <c r="F70" s="7"/>
      <c r="G70" s="7"/>
      <c r="H70" s="7"/>
      <c r="I70" s="7"/>
      <c r="J70" s="7"/>
      <c r="K70" s="7"/>
      <c r="L70" s="7"/>
      <c r="M70" s="7"/>
      <c r="N70" s="68"/>
      <c r="O70" s="7"/>
    </row>
    <row r="71" spans="1:15" ht="15">
      <c r="A71" s="7"/>
      <c r="B71" s="7"/>
      <c r="C71" s="8"/>
      <c r="D71" s="8"/>
      <c r="E71" s="7"/>
      <c r="F71" s="7"/>
      <c r="G71" s="7"/>
      <c r="H71" s="7"/>
      <c r="I71" s="7"/>
      <c r="J71" s="7"/>
      <c r="K71" s="7"/>
      <c r="L71" s="7"/>
      <c r="M71" s="7"/>
      <c r="N71" s="68"/>
      <c r="O71" s="7"/>
    </row>
    <row r="72" spans="1:15" ht="15">
      <c r="A72" s="7"/>
      <c r="B72" s="7"/>
      <c r="C72" s="8"/>
      <c r="D72" s="8"/>
      <c r="E72" s="7"/>
      <c r="F72" s="7"/>
      <c r="G72" s="7"/>
      <c r="H72" s="7"/>
      <c r="I72" s="7"/>
      <c r="J72" s="7"/>
      <c r="K72" s="7"/>
      <c r="L72" s="7"/>
      <c r="M72" s="7"/>
      <c r="N72" s="68"/>
      <c r="O72" s="7"/>
    </row>
    <row r="73" spans="1:15" ht="15">
      <c r="A73" s="7"/>
      <c r="B73" s="7"/>
      <c r="C73" s="8"/>
      <c r="D73" s="8"/>
      <c r="E73" s="7"/>
      <c r="F73" s="7"/>
      <c r="G73" s="7"/>
      <c r="H73" s="7"/>
      <c r="I73" s="7"/>
      <c r="J73" s="7"/>
      <c r="K73" s="7"/>
      <c r="L73" s="7"/>
      <c r="M73" s="7"/>
      <c r="N73" s="68"/>
      <c r="O73" s="7"/>
    </row>
    <row r="74" spans="1:15" ht="15">
      <c r="A74" s="7"/>
      <c r="B74" s="7"/>
      <c r="C74" s="8"/>
      <c r="D74" s="8"/>
      <c r="E74" s="7"/>
      <c r="F74" s="7"/>
      <c r="G74" s="7"/>
      <c r="H74" s="7"/>
      <c r="I74" s="7"/>
      <c r="J74" s="7"/>
      <c r="K74" s="7"/>
      <c r="L74" s="7"/>
      <c r="M74" s="7"/>
      <c r="N74" s="68"/>
      <c r="O74" s="7"/>
    </row>
    <row r="75" spans="1:15" ht="15">
      <c r="A75" s="7"/>
      <c r="B75" s="7"/>
      <c r="C75" s="8"/>
      <c r="D75" s="8"/>
      <c r="E75" s="7"/>
      <c r="F75" s="7"/>
      <c r="G75" s="7"/>
      <c r="H75" s="7"/>
      <c r="I75" s="7"/>
      <c r="J75" s="7"/>
      <c r="K75" s="7"/>
      <c r="L75" s="7"/>
      <c r="M75" s="7"/>
      <c r="N75" s="68"/>
      <c r="O75" s="7"/>
    </row>
    <row r="76" spans="1:15" ht="15">
      <c r="A76" s="7"/>
      <c r="B76" s="7"/>
      <c r="C76" s="8"/>
      <c r="D76" s="8"/>
      <c r="E76" s="7"/>
      <c r="F76" s="7"/>
      <c r="G76" s="7"/>
      <c r="H76" s="7"/>
      <c r="I76" s="7"/>
      <c r="J76" s="7"/>
      <c r="K76" s="7"/>
      <c r="L76" s="7"/>
      <c r="M76" s="7"/>
      <c r="N76" s="68"/>
      <c r="O76" s="7"/>
    </row>
    <row r="77" spans="1:15" ht="15">
      <c r="A77" s="7"/>
      <c r="B77" s="7"/>
      <c r="C77" s="8"/>
      <c r="D77" s="8"/>
      <c r="E77" s="7"/>
      <c r="F77" s="7"/>
      <c r="G77" s="7"/>
      <c r="H77" s="7"/>
      <c r="I77" s="7"/>
      <c r="J77" s="7"/>
      <c r="K77" s="7"/>
      <c r="L77" s="7"/>
      <c r="M77" s="7"/>
      <c r="N77" s="68"/>
      <c r="O77" s="7"/>
    </row>
    <row r="78" spans="1:15" ht="15">
      <c r="A78" s="7"/>
      <c r="B78" s="7"/>
      <c r="C78" s="8"/>
      <c r="D78" s="8"/>
      <c r="E78" s="7"/>
      <c r="F78" s="7"/>
      <c r="G78" s="7"/>
      <c r="H78" s="7"/>
      <c r="I78" s="7"/>
      <c r="J78" s="7"/>
      <c r="K78" s="7"/>
      <c r="L78" s="7"/>
      <c r="M78" s="7"/>
      <c r="N78" s="68"/>
      <c r="O78" s="7"/>
    </row>
    <row r="79" spans="1:15" ht="15">
      <c r="A79" s="7"/>
      <c r="B79" s="7"/>
      <c r="C79" s="8"/>
      <c r="D79" s="8"/>
      <c r="E79" s="7"/>
      <c r="F79" s="7"/>
      <c r="G79" s="7"/>
      <c r="H79" s="7"/>
      <c r="I79" s="7"/>
      <c r="J79" s="7"/>
      <c r="K79" s="7"/>
      <c r="L79" s="7"/>
      <c r="M79" s="7"/>
      <c r="N79" s="68"/>
      <c r="O79" s="7"/>
    </row>
    <row r="80" spans="1:15" ht="15">
      <c r="A80" s="7"/>
      <c r="B80" s="7"/>
      <c r="C80" s="8"/>
      <c r="D80" s="8"/>
      <c r="E80" s="7"/>
      <c r="F80" s="7"/>
      <c r="G80" s="7"/>
      <c r="H80" s="7"/>
      <c r="I80" s="7"/>
      <c r="J80" s="7"/>
      <c r="K80" s="7"/>
      <c r="L80" s="7"/>
      <c r="M80" s="7"/>
      <c r="N80" s="68"/>
      <c r="O80" s="7"/>
    </row>
    <row r="81" spans="1:15" ht="15">
      <c r="A81" s="7"/>
      <c r="B81" s="7"/>
      <c r="C81" s="8"/>
      <c r="D81" s="8"/>
      <c r="E81" s="7"/>
      <c r="F81" s="7"/>
      <c r="G81" s="7"/>
      <c r="H81" s="7"/>
      <c r="I81" s="7"/>
      <c r="J81" s="7"/>
      <c r="K81" s="7"/>
      <c r="L81" s="7"/>
      <c r="M81" s="7"/>
      <c r="N81" s="68"/>
      <c r="O81" s="7"/>
    </row>
    <row r="82" spans="1:15" ht="15">
      <c r="A82" s="7"/>
      <c r="B82" s="7"/>
      <c r="C82" s="8"/>
      <c r="D82" s="8"/>
      <c r="E82" s="7"/>
      <c r="F82" s="7"/>
      <c r="G82" s="7"/>
      <c r="H82" s="7"/>
      <c r="I82" s="7"/>
      <c r="J82" s="7"/>
      <c r="K82" s="7"/>
      <c r="L82" s="7"/>
      <c r="M82" s="7"/>
      <c r="N82" s="68"/>
      <c r="O82" s="7"/>
    </row>
    <row r="83" spans="1:15" ht="15">
      <c r="A83" s="7"/>
      <c r="B83" s="7"/>
      <c r="C83" s="8"/>
      <c r="D83" s="8"/>
      <c r="E83" s="7"/>
      <c r="F83" s="7"/>
      <c r="G83" s="7"/>
      <c r="H83" s="7"/>
      <c r="I83" s="7"/>
      <c r="J83" s="7"/>
      <c r="K83" s="7"/>
      <c r="L83" s="7"/>
      <c r="M83" s="7"/>
      <c r="N83" s="68"/>
      <c r="O83" s="7"/>
    </row>
    <row r="84" spans="1:15" ht="15">
      <c r="A84" s="7"/>
      <c r="B84" s="7"/>
      <c r="C84" s="8"/>
      <c r="D84" s="8"/>
      <c r="E84" s="7"/>
      <c r="F84" s="7"/>
      <c r="G84" s="7"/>
      <c r="H84" s="7"/>
      <c r="I84" s="7"/>
      <c r="J84" s="7"/>
      <c r="K84" s="7"/>
      <c r="L84" s="7"/>
      <c r="M84" s="7"/>
      <c r="N84" s="68"/>
      <c r="O84" s="7"/>
    </row>
    <row r="85" spans="1:15" ht="15">
      <c r="A85" s="7"/>
      <c r="B85" s="7"/>
      <c r="C85" s="8"/>
      <c r="D85" s="8"/>
      <c r="E85" s="7"/>
      <c r="F85" s="7"/>
      <c r="G85" s="7"/>
      <c r="H85" s="7"/>
      <c r="I85" s="7"/>
      <c r="J85" s="7"/>
      <c r="K85" s="7"/>
      <c r="L85" s="7"/>
      <c r="M85" s="7"/>
      <c r="N85" s="68"/>
      <c r="O85" s="7"/>
    </row>
    <row r="86" spans="1:15" ht="15">
      <c r="A86" s="7"/>
      <c r="B86" s="7"/>
      <c r="C86" s="8"/>
      <c r="D86" s="8"/>
      <c r="E86" s="7"/>
      <c r="F86" s="7"/>
      <c r="G86" s="7"/>
      <c r="H86" s="7"/>
      <c r="I86" s="7"/>
      <c r="J86" s="7"/>
      <c r="K86" s="7"/>
      <c r="L86" s="7"/>
      <c r="M86" s="7"/>
      <c r="N86" s="68"/>
      <c r="O86" s="7"/>
    </row>
    <row r="87" spans="1:15" ht="15">
      <c r="A87" s="7"/>
      <c r="B87" s="7"/>
      <c r="C87" s="8"/>
      <c r="D87" s="8"/>
      <c r="E87" s="7"/>
      <c r="F87" s="7"/>
      <c r="G87" s="7"/>
      <c r="H87" s="7"/>
      <c r="I87" s="7"/>
      <c r="J87" s="7"/>
      <c r="K87" s="7"/>
      <c r="L87" s="7"/>
      <c r="M87" s="7"/>
      <c r="N87" s="68"/>
      <c r="O87" s="7"/>
    </row>
    <row r="88" spans="1:16" ht="15">
      <c r="A88" s="7"/>
      <c r="B88" s="7"/>
      <c r="C88" s="8"/>
      <c r="D88" s="8"/>
      <c r="E88" s="7"/>
      <c r="F88" s="7"/>
      <c r="G88" s="7"/>
      <c r="H88" s="7"/>
      <c r="I88" s="7"/>
      <c r="J88" s="7"/>
      <c r="K88" s="7"/>
      <c r="L88" s="7"/>
      <c r="M88" s="7"/>
      <c r="N88" s="68"/>
      <c r="O88" s="7"/>
      <c r="P88" s="9"/>
    </row>
    <row r="89" spans="1:16" ht="15">
      <c r="A89" s="7"/>
      <c r="B89" s="7"/>
      <c r="C89" s="8"/>
      <c r="D89" s="8"/>
      <c r="E89" s="7"/>
      <c r="F89" s="7"/>
      <c r="G89" s="7"/>
      <c r="H89" s="7"/>
      <c r="I89" s="7"/>
      <c r="J89" s="7"/>
      <c r="K89" s="7"/>
      <c r="L89" s="7"/>
      <c r="M89" s="7"/>
      <c r="N89" s="68"/>
      <c r="O89" s="7"/>
      <c r="P89" s="9"/>
    </row>
    <row r="90" spans="1:16" ht="15">
      <c r="A90" s="7"/>
      <c r="B90" s="7"/>
      <c r="C90" s="8"/>
      <c r="D90" s="8"/>
      <c r="E90" s="7"/>
      <c r="F90" s="7"/>
      <c r="G90" s="7"/>
      <c r="H90" s="7"/>
      <c r="I90" s="7"/>
      <c r="J90" s="7"/>
      <c r="K90" s="7"/>
      <c r="L90" s="7"/>
      <c r="M90" s="7"/>
      <c r="N90" s="68"/>
      <c r="O90" s="7"/>
      <c r="P90" s="9"/>
    </row>
    <row r="91" spans="1:16" ht="15">
      <c r="A91" s="7"/>
      <c r="B91" s="7"/>
      <c r="C91" s="8"/>
      <c r="D91" s="8"/>
      <c r="E91" s="7"/>
      <c r="F91" s="7"/>
      <c r="G91" s="7"/>
      <c r="H91" s="7"/>
      <c r="I91" s="7"/>
      <c r="J91" s="7"/>
      <c r="K91" s="7"/>
      <c r="L91" s="7"/>
      <c r="M91" s="7"/>
      <c r="N91" s="68"/>
      <c r="O91" s="7"/>
      <c r="P91" s="9"/>
    </row>
    <row r="92" spans="1:16" ht="15">
      <c r="A92" s="7"/>
      <c r="B92" s="7"/>
      <c r="C92" s="8"/>
      <c r="D92" s="8"/>
      <c r="E92" s="7"/>
      <c r="F92" s="7"/>
      <c r="G92" s="7"/>
      <c r="H92" s="7"/>
      <c r="I92" s="7"/>
      <c r="J92" s="7"/>
      <c r="K92" s="7"/>
      <c r="L92" s="7"/>
      <c r="M92" s="7"/>
      <c r="N92" s="68"/>
      <c r="O92" s="7"/>
      <c r="P92" s="9"/>
    </row>
  </sheetData>
  <sheetProtection sheet="1"/>
  <mergeCells count="1">
    <mergeCell ref="A1:O1"/>
  </mergeCells>
  <conditionalFormatting sqref="L3:L59">
    <cfRule type="containsText" priority="3" dxfId="7" operator="containsText" text="M4">
      <formula>NOT(ISERROR(SEARCH("M4",L3)))</formula>
    </cfRule>
    <cfRule type="containsText" priority="4" dxfId="6" operator="containsText" text="M3">
      <formula>NOT(ISERROR(SEARCH("M3",L3)))</formula>
    </cfRule>
    <cfRule type="containsText" priority="5" dxfId="0" operator="containsText" text="M2">
      <formula>NOT(ISERROR(SEARCH("M2",L3)))</formula>
    </cfRule>
    <cfRule type="containsText" priority="8" dxfId="156" operator="containsText" text="M1">
      <formula>NOT(ISERROR(SEARCH("M1",L3)))</formula>
    </cfRule>
  </conditionalFormatting>
  <conditionalFormatting sqref="O3:O59">
    <cfRule type="containsText" priority="7" dxfId="4" operator="containsText" text="Breitensport">
      <formula>NOT(ISERROR(SEARCH("Breitensport",O3)))</formula>
    </cfRule>
  </conditionalFormatting>
  <conditionalFormatting sqref="G1 G3:G65536">
    <cfRule type="containsText" priority="6" dxfId="157" operator="containsText" text="nicht vergeben">
      <formula>NOT(ISERROR(SEARCH("nicht vergeben",G1)))</formula>
    </cfRule>
  </conditionalFormatting>
  <conditionalFormatting sqref="G2">
    <cfRule type="containsText" priority="2" dxfId="157" operator="containsText" text="nicht vergeben">
      <formula>NOT(ISERROR(SEARCH("nicht vergeben",G2)))</formula>
    </cfRule>
  </conditionalFormatting>
  <conditionalFormatting sqref="N1:N65536">
    <cfRule type="containsText" priority="1" dxfId="0" operator="containsText" text="Ja">
      <formula>NOT(ISERROR(SEARCH("Ja",N1)))</formula>
    </cfRule>
  </conditionalFormatting>
  <printOptions/>
  <pageMargins left="0.7" right="0.7" top="0.787401575" bottom="0.7874015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P92"/>
  <sheetViews>
    <sheetView showGridLines="0" zoomScalePageLayoutView="0" workbookViewId="0" topLeftCell="A1">
      <selection activeCell="A2" sqref="A2"/>
    </sheetView>
  </sheetViews>
  <sheetFormatPr defaultColWidth="11.57421875" defaultRowHeight="15"/>
  <cols>
    <col min="1" max="1" width="6.421875" style="4" customWidth="1"/>
    <col min="2" max="2" width="4.28125" style="4" customWidth="1"/>
    <col min="3" max="4" width="15.7109375" style="5" customWidth="1"/>
    <col min="5" max="5" width="3.57421875" style="4" customWidth="1"/>
    <col min="6" max="6" width="6.421875" style="4" customWidth="1"/>
    <col min="7" max="7" width="19.28125" style="4" customWidth="1"/>
    <col min="8" max="8" width="7.140625" style="4" customWidth="1"/>
    <col min="9" max="10" width="5.7109375" style="4" customWidth="1"/>
    <col min="11" max="11" width="10.00390625" style="4" customWidth="1"/>
    <col min="12" max="12" width="5.00390625" style="4" customWidth="1"/>
    <col min="13" max="13" width="3.57421875" style="4" customWidth="1"/>
    <col min="14" max="14" width="3.57421875" style="69" hidden="1" customWidth="1"/>
    <col min="15" max="15" width="21.421875" style="4" customWidth="1"/>
    <col min="16" max="16384" width="11.57421875" style="3" customWidth="1"/>
  </cols>
  <sheetData>
    <row r="1" spans="1:15" s="6" customFormat="1" ht="27" thickBot="1">
      <c r="A1" s="206" t="s">
        <v>135</v>
      </c>
      <c r="B1" s="206"/>
      <c r="C1" s="206"/>
      <c r="D1" s="206"/>
      <c r="E1" s="206"/>
      <c r="F1" s="206"/>
      <c r="G1" s="206"/>
      <c r="H1" s="206"/>
      <c r="I1" s="206"/>
      <c r="J1" s="206"/>
      <c r="K1" s="206"/>
      <c r="L1" s="206"/>
      <c r="M1" s="206"/>
      <c r="N1" s="206"/>
      <c r="O1" s="206"/>
    </row>
    <row r="2" spans="1:15" ht="105" customHeight="1" thickBot="1">
      <c r="A2" s="24" t="s">
        <v>54</v>
      </c>
      <c r="B2" s="25" t="s">
        <v>55</v>
      </c>
      <c r="C2" s="17" t="s">
        <v>0</v>
      </c>
      <c r="D2" s="13" t="s">
        <v>1</v>
      </c>
      <c r="E2" s="10" t="s">
        <v>82</v>
      </c>
      <c r="F2" s="54" t="s">
        <v>81</v>
      </c>
      <c r="G2" s="26" t="s">
        <v>2</v>
      </c>
      <c r="H2" s="53" t="s">
        <v>77</v>
      </c>
      <c r="I2" s="52" t="s">
        <v>78</v>
      </c>
      <c r="J2" s="52" t="s">
        <v>80</v>
      </c>
      <c r="K2" s="55" t="s">
        <v>79</v>
      </c>
      <c r="L2" s="11" t="s">
        <v>56</v>
      </c>
      <c r="M2" s="12" t="s">
        <v>46</v>
      </c>
      <c r="N2" s="65" t="s">
        <v>93</v>
      </c>
      <c r="O2" s="14" t="s">
        <v>58</v>
      </c>
    </row>
    <row r="3" spans="1:15" ht="15">
      <c r="A3" s="15" t="str">
        <f>IF(O3="Breitensport","B1.36.","1.36.")</f>
        <v>1.36.</v>
      </c>
      <c r="B3" s="18" t="e">
        <f>IF($E3="m",VLOOKUP($J3,Daten!$H$3:$I$123,2),VLOOKUP($J3,Daten!$J$3:$K$123,2))</f>
        <v>#N/A</v>
      </c>
      <c r="C3" s="33"/>
      <c r="D3" s="34"/>
      <c r="E3" s="35"/>
      <c r="F3" s="36"/>
      <c r="G3" s="21" t="e">
        <f>VLOOKUP($F3,Daten!$A$2:$B$46,2)</f>
        <v>#N/A</v>
      </c>
      <c r="H3" s="45"/>
      <c r="I3" s="35"/>
      <c r="J3" s="35"/>
      <c r="K3" s="35"/>
      <c r="L3" s="35"/>
      <c r="M3" s="36"/>
      <c r="N3" s="66"/>
      <c r="O3" s="46"/>
    </row>
    <row r="4" spans="1:15" ht="15">
      <c r="A4" s="15" t="str">
        <f aca="true" t="shared" si="0" ref="A4:A59">IF(O4="Breitensport","B1.36.","1.36.")</f>
        <v>1.36.</v>
      </c>
      <c r="B4" s="18" t="e">
        <f>IF($E4="m",VLOOKUP($J4,Daten!$H$3:$I$123,2),VLOOKUP($J4,Daten!$J$3:$K$123,2))</f>
        <v>#N/A</v>
      </c>
      <c r="C4" s="37"/>
      <c r="D4" s="38"/>
      <c r="E4" s="39"/>
      <c r="F4" s="40"/>
      <c r="G4" s="22" t="e">
        <f>VLOOKUP($F4,Daten!$A$2:$B$46,2)</f>
        <v>#N/A</v>
      </c>
      <c r="H4" s="47"/>
      <c r="I4" s="39"/>
      <c r="J4" s="39"/>
      <c r="K4" s="39"/>
      <c r="L4" s="39"/>
      <c r="M4" s="40"/>
      <c r="N4" s="67"/>
      <c r="O4" s="48"/>
    </row>
    <row r="5" spans="1:15" ht="15">
      <c r="A5" s="15" t="str">
        <f t="shared" si="0"/>
        <v>1.36.</v>
      </c>
      <c r="B5" s="18" t="e">
        <f>IF($E5="m",VLOOKUP($J5,Daten!$H$3:$I$123,2),VLOOKUP($J5,Daten!$J$3:$K$123,2))</f>
        <v>#N/A</v>
      </c>
      <c r="C5" s="37"/>
      <c r="D5" s="38"/>
      <c r="E5" s="39"/>
      <c r="F5" s="40"/>
      <c r="G5" s="22" t="e">
        <f>VLOOKUP($F5,Daten!$A$2:$B$46,2)</f>
        <v>#N/A</v>
      </c>
      <c r="H5" s="47"/>
      <c r="I5" s="39"/>
      <c r="J5" s="39"/>
      <c r="K5" s="39"/>
      <c r="L5" s="39"/>
      <c r="M5" s="40"/>
      <c r="N5" s="67"/>
      <c r="O5" s="48"/>
    </row>
    <row r="6" spans="1:15" ht="15">
      <c r="A6" s="15" t="str">
        <f t="shared" si="0"/>
        <v>1.36.</v>
      </c>
      <c r="B6" s="18" t="e">
        <f>IF($E6="m",VLOOKUP($J6,Daten!$H$3:$I$123,2),VLOOKUP($J6,Daten!$J$3:$K$123,2))</f>
        <v>#N/A</v>
      </c>
      <c r="C6" s="37"/>
      <c r="D6" s="38"/>
      <c r="E6" s="39"/>
      <c r="F6" s="40"/>
      <c r="G6" s="22" t="e">
        <f>VLOOKUP($F6,Daten!$A$2:$B$46,2)</f>
        <v>#N/A</v>
      </c>
      <c r="H6" s="47"/>
      <c r="I6" s="39"/>
      <c r="J6" s="39"/>
      <c r="K6" s="39"/>
      <c r="L6" s="39"/>
      <c r="M6" s="40"/>
      <c r="N6" s="67"/>
      <c r="O6" s="48"/>
    </row>
    <row r="7" spans="1:15" ht="15">
      <c r="A7" s="15" t="str">
        <f t="shared" si="0"/>
        <v>1.36.</v>
      </c>
      <c r="B7" s="18" t="e">
        <f>IF($E7="m",VLOOKUP($J7,Daten!$H$3:$I$123,2),VLOOKUP($J7,Daten!$J$3:$K$123,2))</f>
        <v>#N/A</v>
      </c>
      <c r="C7" s="37"/>
      <c r="D7" s="38"/>
      <c r="E7" s="39"/>
      <c r="F7" s="40"/>
      <c r="G7" s="22" t="e">
        <f>VLOOKUP($F7,Daten!$A$2:$B$46,2)</f>
        <v>#N/A</v>
      </c>
      <c r="H7" s="47"/>
      <c r="I7" s="39"/>
      <c r="J7" s="39"/>
      <c r="K7" s="39"/>
      <c r="L7" s="39"/>
      <c r="M7" s="40"/>
      <c r="N7" s="67"/>
      <c r="O7" s="48"/>
    </row>
    <row r="8" spans="1:15" ht="15">
      <c r="A8" s="15" t="str">
        <f t="shared" si="0"/>
        <v>1.36.</v>
      </c>
      <c r="B8" s="18" t="e">
        <f>IF($E8="m",VLOOKUP($J8,Daten!$H$3:$I$123,2),VLOOKUP($J8,Daten!$J$3:$K$123,2))</f>
        <v>#N/A</v>
      </c>
      <c r="C8" s="37"/>
      <c r="D8" s="38"/>
      <c r="E8" s="39"/>
      <c r="F8" s="40"/>
      <c r="G8" s="22" t="e">
        <f>VLOOKUP($F8,Daten!$A$2:$B$46,2)</f>
        <v>#N/A</v>
      </c>
      <c r="H8" s="47"/>
      <c r="I8" s="39"/>
      <c r="J8" s="39"/>
      <c r="K8" s="39"/>
      <c r="L8" s="39"/>
      <c r="M8" s="40"/>
      <c r="N8" s="67"/>
      <c r="O8" s="48"/>
    </row>
    <row r="9" spans="1:15" ht="15">
      <c r="A9" s="15" t="str">
        <f t="shared" si="0"/>
        <v>1.36.</v>
      </c>
      <c r="B9" s="18" t="e">
        <f>IF($E9="m",VLOOKUP($J9,Daten!$H$3:$I$123,2),VLOOKUP($J9,Daten!$J$3:$K$123,2))</f>
        <v>#N/A</v>
      </c>
      <c r="C9" s="37"/>
      <c r="D9" s="38"/>
      <c r="E9" s="39"/>
      <c r="F9" s="40"/>
      <c r="G9" s="22" t="e">
        <f>VLOOKUP($F9,Daten!$A$2:$B$46,2)</f>
        <v>#N/A</v>
      </c>
      <c r="H9" s="47"/>
      <c r="I9" s="39"/>
      <c r="J9" s="39"/>
      <c r="K9" s="39"/>
      <c r="L9" s="39"/>
      <c r="M9" s="40"/>
      <c r="N9" s="67"/>
      <c r="O9" s="48"/>
    </row>
    <row r="10" spans="1:15" ht="15">
      <c r="A10" s="15" t="str">
        <f t="shared" si="0"/>
        <v>1.36.</v>
      </c>
      <c r="B10" s="18" t="e">
        <f>IF($E10="m",VLOOKUP($J10,Daten!$H$3:$I$123,2),VLOOKUP($J10,Daten!$J$3:$K$123,2))</f>
        <v>#N/A</v>
      </c>
      <c r="C10" s="37"/>
      <c r="D10" s="38"/>
      <c r="E10" s="39"/>
      <c r="F10" s="40"/>
      <c r="G10" s="22" t="e">
        <f>VLOOKUP($F10,Daten!$A$2:$B$46,2)</f>
        <v>#N/A</v>
      </c>
      <c r="H10" s="47"/>
      <c r="I10" s="39"/>
      <c r="J10" s="39"/>
      <c r="K10" s="39"/>
      <c r="L10" s="39"/>
      <c r="M10" s="40"/>
      <c r="N10" s="67"/>
      <c r="O10" s="48"/>
    </row>
    <row r="11" spans="1:15" ht="15">
      <c r="A11" s="15" t="str">
        <f t="shared" si="0"/>
        <v>1.36.</v>
      </c>
      <c r="B11" s="18" t="e">
        <f>IF($E11="m",VLOOKUP($J11,Daten!$H$3:$I$123,2),VLOOKUP($J11,Daten!$J$3:$K$123,2))</f>
        <v>#N/A</v>
      </c>
      <c r="C11" s="37"/>
      <c r="D11" s="38"/>
      <c r="E11" s="39"/>
      <c r="F11" s="40"/>
      <c r="G11" s="22" t="e">
        <f>VLOOKUP($F11,Daten!$A$2:$B$46,2)</f>
        <v>#N/A</v>
      </c>
      <c r="H11" s="47"/>
      <c r="I11" s="39"/>
      <c r="J11" s="39"/>
      <c r="K11" s="39"/>
      <c r="L11" s="39"/>
      <c r="M11" s="40"/>
      <c r="N11" s="67"/>
      <c r="O11" s="48"/>
    </row>
    <row r="12" spans="1:15" ht="15">
      <c r="A12" s="15" t="str">
        <f t="shared" si="0"/>
        <v>1.36.</v>
      </c>
      <c r="B12" s="18" t="e">
        <f>IF($E12="m",VLOOKUP($J12,Daten!$H$3:$I$123,2),VLOOKUP($J12,Daten!$J$3:$K$123,2))</f>
        <v>#N/A</v>
      </c>
      <c r="C12" s="37"/>
      <c r="D12" s="38"/>
      <c r="E12" s="39"/>
      <c r="F12" s="40"/>
      <c r="G12" s="22" t="e">
        <f>VLOOKUP($F12,Daten!$A$2:$B$46,2)</f>
        <v>#N/A</v>
      </c>
      <c r="H12" s="47"/>
      <c r="I12" s="39"/>
      <c r="J12" s="39"/>
      <c r="K12" s="39"/>
      <c r="L12" s="39"/>
      <c r="M12" s="40"/>
      <c r="N12" s="67"/>
      <c r="O12" s="48"/>
    </row>
    <row r="13" spans="1:15" ht="15">
      <c r="A13" s="15" t="str">
        <f t="shared" si="0"/>
        <v>1.36.</v>
      </c>
      <c r="B13" s="18" t="e">
        <f>IF($E13="m",VLOOKUP($J13,Daten!$H$3:$I$123,2),VLOOKUP($J13,Daten!$J$3:$K$123,2))</f>
        <v>#N/A</v>
      </c>
      <c r="C13" s="37"/>
      <c r="D13" s="38"/>
      <c r="E13" s="39"/>
      <c r="F13" s="40"/>
      <c r="G13" s="22" t="e">
        <f>VLOOKUP($F13,Daten!$A$2:$B$46,2)</f>
        <v>#N/A</v>
      </c>
      <c r="H13" s="47"/>
      <c r="I13" s="39"/>
      <c r="J13" s="39"/>
      <c r="K13" s="39"/>
      <c r="L13" s="39"/>
      <c r="M13" s="40"/>
      <c r="N13" s="67"/>
      <c r="O13" s="48"/>
    </row>
    <row r="14" spans="1:15" ht="15">
      <c r="A14" s="15" t="str">
        <f t="shared" si="0"/>
        <v>1.36.</v>
      </c>
      <c r="B14" s="18" t="e">
        <f>IF($E14="m",VLOOKUP($J14,Daten!$H$3:$I$123,2),VLOOKUP($J14,Daten!$J$3:$K$123,2))</f>
        <v>#N/A</v>
      </c>
      <c r="C14" s="37"/>
      <c r="D14" s="38"/>
      <c r="E14" s="39"/>
      <c r="F14" s="40"/>
      <c r="G14" s="22" t="e">
        <f>VLOOKUP($F14,Daten!$A$2:$B$46,2)</f>
        <v>#N/A</v>
      </c>
      <c r="H14" s="47"/>
      <c r="I14" s="39"/>
      <c r="J14" s="39"/>
      <c r="K14" s="39"/>
      <c r="L14" s="39"/>
      <c r="M14" s="40"/>
      <c r="N14" s="67"/>
      <c r="O14" s="48"/>
    </row>
    <row r="15" spans="1:15" ht="15">
      <c r="A15" s="15" t="str">
        <f t="shared" si="0"/>
        <v>1.36.</v>
      </c>
      <c r="B15" s="18" t="e">
        <f>IF($E15="m",VLOOKUP($J15,Daten!$H$3:$I$123,2),VLOOKUP($J15,Daten!$J$3:$K$123,2))</f>
        <v>#N/A</v>
      </c>
      <c r="C15" s="37"/>
      <c r="D15" s="38"/>
      <c r="E15" s="39"/>
      <c r="F15" s="40"/>
      <c r="G15" s="22" t="e">
        <f>VLOOKUP($F15,Daten!$A$2:$B$46,2)</f>
        <v>#N/A</v>
      </c>
      <c r="H15" s="47"/>
      <c r="I15" s="39"/>
      <c r="J15" s="39"/>
      <c r="K15" s="39"/>
      <c r="L15" s="39"/>
      <c r="M15" s="40"/>
      <c r="N15" s="67"/>
      <c r="O15" s="48"/>
    </row>
    <row r="16" spans="1:15" ht="15">
      <c r="A16" s="15" t="str">
        <f t="shared" si="0"/>
        <v>1.36.</v>
      </c>
      <c r="B16" s="18" t="e">
        <f>IF($E16="m",VLOOKUP($J16,Daten!$H$3:$I$123,2),VLOOKUP($J16,Daten!$J$3:$K$123,2))</f>
        <v>#N/A</v>
      </c>
      <c r="C16" s="37"/>
      <c r="D16" s="38"/>
      <c r="E16" s="39"/>
      <c r="F16" s="40"/>
      <c r="G16" s="22" t="e">
        <f>VLOOKUP($F16,Daten!$A$2:$B$46,2)</f>
        <v>#N/A</v>
      </c>
      <c r="H16" s="47"/>
      <c r="I16" s="39"/>
      <c r="J16" s="39"/>
      <c r="K16" s="39"/>
      <c r="L16" s="39"/>
      <c r="M16" s="40"/>
      <c r="N16" s="67"/>
      <c r="O16" s="48"/>
    </row>
    <row r="17" spans="1:15" ht="15">
      <c r="A17" s="15" t="str">
        <f t="shared" si="0"/>
        <v>1.36.</v>
      </c>
      <c r="B17" s="18" t="e">
        <f>IF($E17="m",VLOOKUP($J17,Daten!$H$3:$I$123,2),VLOOKUP($J17,Daten!$J$3:$K$123,2))</f>
        <v>#N/A</v>
      </c>
      <c r="C17" s="37"/>
      <c r="D17" s="38"/>
      <c r="E17" s="39"/>
      <c r="F17" s="40"/>
      <c r="G17" s="22" t="e">
        <f>VLOOKUP($F17,Daten!$A$2:$B$46,2)</f>
        <v>#N/A</v>
      </c>
      <c r="H17" s="47"/>
      <c r="I17" s="39"/>
      <c r="J17" s="39"/>
      <c r="K17" s="39"/>
      <c r="L17" s="39"/>
      <c r="M17" s="40"/>
      <c r="N17" s="67"/>
      <c r="O17" s="48"/>
    </row>
    <row r="18" spans="1:15" ht="15">
      <c r="A18" s="15" t="str">
        <f t="shared" si="0"/>
        <v>1.36.</v>
      </c>
      <c r="B18" s="18" t="e">
        <f>IF($E18="m",VLOOKUP($J18,Daten!$H$3:$I$123,2),VLOOKUP($J18,Daten!$J$3:$K$123,2))</f>
        <v>#N/A</v>
      </c>
      <c r="C18" s="37"/>
      <c r="D18" s="38"/>
      <c r="E18" s="39"/>
      <c r="F18" s="40"/>
      <c r="G18" s="22" t="e">
        <f>VLOOKUP($F18,Daten!$A$2:$B$46,2)</f>
        <v>#N/A</v>
      </c>
      <c r="H18" s="47"/>
      <c r="I18" s="39"/>
      <c r="J18" s="39"/>
      <c r="K18" s="39"/>
      <c r="L18" s="39"/>
      <c r="M18" s="40"/>
      <c r="N18" s="67"/>
      <c r="O18" s="48"/>
    </row>
    <row r="19" spans="1:15" ht="15">
      <c r="A19" s="15" t="str">
        <f t="shared" si="0"/>
        <v>1.36.</v>
      </c>
      <c r="B19" s="18" t="e">
        <f>IF($E19="m",VLOOKUP($J19,Daten!$H$3:$I$123,2),VLOOKUP($J19,Daten!$J$3:$K$123,2))</f>
        <v>#N/A</v>
      </c>
      <c r="C19" s="37"/>
      <c r="D19" s="38"/>
      <c r="E19" s="39"/>
      <c r="F19" s="40"/>
      <c r="G19" s="22" t="e">
        <f>VLOOKUP($F19,Daten!$A$2:$B$46,2)</f>
        <v>#N/A</v>
      </c>
      <c r="H19" s="47"/>
      <c r="I19" s="39"/>
      <c r="J19" s="39"/>
      <c r="K19" s="39"/>
      <c r="L19" s="39"/>
      <c r="M19" s="40"/>
      <c r="N19" s="67"/>
      <c r="O19" s="48"/>
    </row>
    <row r="20" spans="1:15" ht="15">
      <c r="A20" s="15" t="str">
        <f t="shared" si="0"/>
        <v>1.36.</v>
      </c>
      <c r="B20" s="18" t="e">
        <f>IF($E20="m",VLOOKUP($J20,Daten!$H$3:$I$123,2),VLOOKUP($J20,Daten!$J$3:$K$123,2))</f>
        <v>#N/A</v>
      </c>
      <c r="C20" s="37"/>
      <c r="D20" s="38"/>
      <c r="E20" s="39"/>
      <c r="F20" s="40"/>
      <c r="G20" s="22" t="e">
        <f>VLOOKUP($F20,Daten!$A$2:$B$46,2)</f>
        <v>#N/A</v>
      </c>
      <c r="H20" s="47"/>
      <c r="I20" s="39"/>
      <c r="J20" s="39"/>
      <c r="K20" s="39"/>
      <c r="L20" s="39"/>
      <c r="M20" s="40"/>
      <c r="N20" s="67"/>
      <c r="O20" s="48"/>
    </row>
    <row r="21" spans="1:15" ht="15">
      <c r="A21" s="15" t="str">
        <f t="shared" si="0"/>
        <v>1.36.</v>
      </c>
      <c r="B21" s="18" t="e">
        <f>IF($E21="m",VLOOKUP($J21,Daten!$H$3:$I$123,2),VLOOKUP($J21,Daten!$J$3:$K$123,2))</f>
        <v>#N/A</v>
      </c>
      <c r="C21" s="37"/>
      <c r="D21" s="38"/>
      <c r="E21" s="39"/>
      <c r="F21" s="40"/>
      <c r="G21" s="22" t="e">
        <f>VLOOKUP($F21,Daten!$A$2:$B$46,2)</f>
        <v>#N/A</v>
      </c>
      <c r="H21" s="47"/>
      <c r="I21" s="39"/>
      <c r="J21" s="39"/>
      <c r="K21" s="39"/>
      <c r="L21" s="39"/>
      <c r="M21" s="40"/>
      <c r="N21" s="67"/>
      <c r="O21" s="48"/>
    </row>
    <row r="22" spans="1:15" ht="15">
      <c r="A22" s="15" t="str">
        <f t="shared" si="0"/>
        <v>1.36.</v>
      </c>
      <c r="B22" s="18" t="e">
        <f>IF($E22="m",VLOOKUP($J22,Daten!$H$3:$I$123,2),VLOOKUP($J22,Daten!$J$3:$K$123,2))</f>
        <v>#N/A</v>
      </c>
      <c r="C22" s="37"/>
      <c r="D22" s="38"/>
      <c r="E22" s="39"/>
      <c r="F22" s="40"/>
      <c r="G22" s="22" t="e">
        <f>VLOOKUP($F22,Daten!$A$2:$B$46,2)</f>
        <v>#N/A</v>
      </c>
      <c r="H22" s="47"/>
      <c r="I22" s="39"/>
      <c r="J22" s="39"/>
      <c r="K22" s="39"/>
      <c r="L22" s="39"/>
      <c r="M22" s="40"/>
      <c r="N22" s="67"/>
      <c r="O22" s="48"/>
    </row>
    <row r="23" spans="1:15" ht="15">
      <c r="A23" s="15" t="str">
        <f t="shared" si="0"/>
        <v>1.36.</v>
      </c>
      <c r="B23" s="18" t="e">
        <f>IF($E23="m",VLOOKUP($J23,Daten!$H$3:$I$123,2),VLOOKUP($J23,Daten!$J$3:$K$123,2))</f>
        <v>#N/A</v>
      </c>
      <c r="C23" s="37"/>
      <c r="D23" s="38"/>
      <c r="E23" s="39"/>
      <c r="F23" s="40"/>
      <c r="G23" s="22" t="e">
        <f>VLOOKUP($F23,Daten!$A$2:$B$46,2)</f>
        <v>#N/A</v>
      </c>
      <c r="H23" s="47"/>
      <c r="I23" s="39"/>
      <c r="J23" s="39"/>
      <c r="K23" s="39"/>
      <c r="L23" s="39"/>
      <c r="M23" s="40"/>
      <c r="N23" s="67"/>
      <c r="O23" s="48"/>
    </row>
    <row r="24" spans="1:15" ht="15">
      <c r="A24" s="15" t="str">
        <f t="shared" si="0"/>
        <v>1.36.</v>
      </c>
      <c r="B24" s="18" t="e">
        <f>IF($E24="m",VLOOKUP($J24,Daten!$H$3:$I$123,2),VLOOKUP($J24,Daten!$J$3:$K$123,2))</f>
        <v>#N/A</v>
      </c>
      <c r="C24" s="37"/>
      <c r="D24" s="38"/>
      <c r="E24" s="39"/>
      <c r="F24" s="40"/>
      <c r="G24" s="22" t="e">
        <f>VLOOKUP($F24,Daten!$A$2:$B$46,2)</f>
        <v>#N/A</v>
      </c>
      <c r="H24" s="47"/>
      <c r="I24" s="39"/>
      <c r="J24" s="39"/>
      <c r="K24" s="39"/>
      <c r="L24" s="39"/>
      <c r="M24" s="40"/>
      <c r="N24" s="67"/>
      <c r="O24" s="48"/>
    </row>
    <row r="25" spans="1:15" ht="15">
      <c r="A25" s="15" t="str">
        <f t="shared" si="0"/>
        <v>1.36.</v>
      </c>
      <c r="B25" s="18" t="e">
        <f>IF($E25="m",VLOOKUP($J25,Daten!$H$3:$I$123,2),VLOOKUP($J25,Daten!$J$3:$K$123,2))</f>
        <v>#N/A</v>
      </c>
      <c r="C25" s="37"/>
      <c r="D25" s="38"/>
      <c r="E25" s="39"/>
      <c r="F25" s="40"/>
      <c r="G25" s="22" t="e">
        <f>VLOOKUP($F25,Daten!$A$2:$B$46,2)</f>
        <v>#N/A</v>
      </c>
      <c r="H25" s="47"/>
      <c r="I25" s="39"/>
      <c r="J25" s="39"/>
      <c r="K25" s="39"/>
      <c r="L25" s="39"/>
      <c r="M25" s="40"/>
      <c r="N25" s="67"/>
      <c r="O25" s="48"/>
    </row>
    <row r="26" spans="1:15" ht="15">
      <c r="A26" s="15" t="str">
        <f t="shared" si="0"/>
        <v>1.36.</v>
      </c>
      <c r="B26" s="18" t="e">
        <f>IF($E26="m",VLOOKUP($J26,Daten!$H$3:$I$123,2),VLOOKUP($J26,Daten!$J$3:$K$123,2))</f>
        <v>#N/A</v>
      </c>
      <c r="C26" s="37"/>
      <c r="D26" s="38"/>
      <c r="E26" s="39"/>
      <c r="F26" s="40"/>
      <c r="G26" s="22" t="e">
        <f>VLOOKUP($F26,Daten!$A$2:$B$46,2)</f>
        <v>#N/A</v>
      </c>
      <c r="H26" s="47"/>
      <c r="I26" s="39"/>
      <c r="J26" s="39"/>
      <c r="K26" s="39"/>
      <c r="L26" s="39"/>
      <c r="M26" s="40"/>
      <c r="N26" s="67"/>
      <c r="O26" s="48"/>
    </row>
    <row r="27" spans="1:15" ht="15">
      <c r="A27" s="15" t="str">
        <f t="shared" si="0"/>
        <v>1.36.</v>
      </c>
      <c r="B27" s="18" t="e">
        <f>IF($E27="m",VLOOKUP($J27,Daten!$H$3:$I$123,2),VLOOKUP($J27,Daten!$J$3:$K$123,2))</f>
        <v>#N/A</v>
      </c>
      <c r="C27" s="37"/>
      <c r="D27" s="38"/>
      <c r="E27" s="39"/>
      <c r="F27" s="40"/>
      <c r="G27" s="22" t="e">
        <f>VLOOKUP($F27,Daten!$A$2:$B$46,2)</f>
        <v>#N/A</v>
      </c>
      <c r="H27" s="47"/>
      <c r="I27" s="39"/>
      <c r="J27" s="39"/>
      <c r="K27" s="39"/>
      <c r="L27" s="39"/>
      <c r="M27" s="40"/>
      <c r="N27" s="67"/>
      <c r="O27" s="48"/>
    </row>
    <row r="28" spans="1:15" ht="15">
      <c r="A28" s="15" t="str">
        <f t="shared" si="0"/>
        <v>1.36.</v>
      </c>
      <c r="B28" s="18" t="e">
        <f>IF($E28="m",VLOOKUP($J28,Daten!$H$3:$I$123,2),VLOOKUP($J28,Daten!$J$3:$K$123,2))</f>
        <v>#N/A</v>
      </c>
      <c r="C28" s="37"/>
      <c r="D28" s="38"/>
      <c r="E28" s="39"/>
      <c r="F28" s="40"/>
      <c r="G28" s="22" t="e">
        <f>VLOOKUP($F28,Daten!$A$2:$B$46,2)</f>
        <v>#N/A</v>
      </c>
      <c r="H28" s="47"/>
      <c r="I28" s="39"/>
      <c r="J28" s="39"/>
      <c r="K28" s="39"/>
      <c r="L28" s="39"/>
      <c r="M28" s="40"/>
      <c r="N28" s="67"/>
      <c r="O28" s="48"/>
    </row>
    <row r="29" spans="1:15" ht="15">
      <c r="A29" s="15" t="str">
        <f t="shared" si="0"/>
        <v>1.36.</v>
      </c>
      <c r="B29" s="18" t="e">
        <f>IF($E29="m",VLOOKUP($J29,Daten!$H$3:$I$123,2),VLOOKUP($J29,Daten!$J$3:$K$123,2))</f>
        <v>#N/A</v>
      </c>
      <c r="C29" s="37"/>
      <c r="D29" s="38"/>
      <c r="E29" s="39"/>
      <c r="F29" s="40"/>
      <c r="G29" s="22" t="e">
        <f>VLOOKUP($F29,Daten!$A$2:$B$46,2)</f>
        <v>#N/A</v>
      </c>
      <c r="H29" s="47"/>
      <c r="I29" s="39"/>
      <c r="J29" s="39"/>
      <c r="K29" s="39"/>
      <c r="L29" s="39"/>
      <c r="M29" s="40"/>
      <c r="N29" s="67"/>
      <c r="O29" s="48"/>
    </row>
    <row r="30" spans="1:15" ht="15">
      <c r="A30" s="15" t="str">
        <f t="shared" si="0"/>
        <v>1.36.</v>
      </c>
      <c r="B30" s="18" t="e">
        <f>IF($E30="m",VLOOKUP($J30,Daten!$H$3:$I$123,2),VLOOKUP($J30,Daten!$J$3:$K$123,2))</f>
        <v>#N/A</v>
      </c>
      <c r="C30" s="37"/>
      <c r="D30" s="38"/>
      <c r="E30" s="39"/>
      <c r="F30" s="40"/>
      <c r="G30" s="22" t="e">
        <f>VLOOKUP($F30,Daten!$A$2:$B$46,2)</f>
        <v>#N/A</v>
      </c>
      <c r="H30" s="47"/>
      <c r="I30" s="39"/>
      <c r="J30" s="39"/>
      <c r="K30" s="39"/>
      <c r="L30" s="39"/>
      <c r="M30" s="40"/>
      <c r="N30" s="67"/>
      <c r="O30" s="48"/>
    </row>
    <row r="31" spans="1:15" ht="15">
      <c r="A31" s="15" t="str">
        <f t="shared" si="0"/>
        <v>1.36.</v>
      </c>
      <c r="B31" s="18" t="e">
        <f>IF($E31="m",VLOOKUP($J31,Daten!$H$3:$I$123,2),VLOOKUP($J31,Daten!$J$3:$K$123,2))</f>
        <v>#N/A</v>
      </c>
      <c r="C31" s="37"/>
      <c r="D31" s="38"/>
      <c r="E31" s="39"/>
      <c r="F31" s="40"/>
      <c r="G31" s="22" t="e">
        <f>VLOOKUP($F31,Daten!$A$2:$B$46,2)</f>
        <v>#N/A</v>
      </c>
      <c r="H31" s="47"/>
      <c r="I31" s="39"/>
      <c r="J31" s="39"/>
      <c r="K31" s="39"/>
      <c r="L31" s="39"/>
      <c r="M31" s="40"/>
      <c r="N31" s="67"/>
      <c r="O31" s="48"/>
    </row>
    <row r="32" spans="1:15" ht="15">
      <c r="A32" s="15" t="str">
        <f t="shared" si="0"/>
        <v>1.36.</v>
      </c>
      <c r="B32" s="18" t="e">
        <f>IF($E32="m",VLOOKUP($J32,Daten!$H$3:$I$123,2),VLOOKUP($J32,Daten!$J$3:$K$123,2))</f>
        <v>#N/A</v>
      </c>
      <c r="C32" s="37"/>
      <c r="D32" s="38"/>
      <c r="E32" s="39"/>
      <c r="F32" s="40"/>
      <c r="G32" s="22" t="e">
        <f>VLOOKUP($F32,Daten!$A$2:$B$46,2)</f>
        <v>#N/A</v>
      </c>
      <c r="H32" s="47"/>
      <c r="I32" s="39"/>
      <c r="J32" s="39"/>
      <c r="K32" s="39"/>
      <c r="L32" s="39"/>
      <c r="M32" s="40"/>
      <c r="N32" s="67"/>
      <c r="O32" s="48"/>
    </row>
    <row r="33" spans="1:15" ht="15">
      <c r="A33" s="15" t="str">
        <f t="shared" si="0"/>
        <v>1.36.</v>
      </c>
      <c r="B33" s="18" t="e">
        <f>IF($E33="m",VLOOKUP($J33,Daten!$H$3:$I$123,2),VLOOKUP($J33,Daten!$J$3:$K$123,2))</f>
        <v>#N/A</v>
      </c>
      <c r="C33" s="37"/>
      <c r="D33" s="38"/>
      <c r="E33" s="39"/>
      <c r="F33" s="40"/>
      <c r="G33" s="22" t="e">
        <f>VLOOKUP($F33,Daten!$A$2:$B$46,2)</f>
        <v>#N/A</v>
      </c>
      <c r="H33" s="47"/>
      <c r="I33" s="39"/>
      <c r="J33" s="39"/>
      <c r="K33" s="39"/>
      <c r="L33" s="39"/>
      <c r="M33" s="40"/>
      <c r="N33" s="67"/>
      <c r="O33" s="48"/>
    </row>
    <row r="34" spans="1:15" ht="15">
      <c r="A34" s="15" t="str">
        <f t="shared" si="0"/>
        <v>1.36.</v>
      </c>
      <c r="B34" s="18" t="e">
        <f>IF($E34="m",VLOOKUP($J34,Daten!$H$3:$I$123,2),VLOOKUP($J34,Daten!$J$3:$K$123,2))</f>
        <v>#N/A</v>
      </c>
      <c r="C34" s="37"/>
      <c r="D34" s="38"/>
      <c r="E34" s="39"/>
      <c r="F34" s="40"/>
      <c r="G34" s="22" t="e">
        <f>VLOOKUP($F34,Daten!$A$2:$B$46,2)</f>
        <v>#N/A</v>
      </c>
      <c r="H34" s="47"/>
      <c r="I34" s="39"/>
      <c r="J34" s="39"/>
      <c r="K34" s="39"/>
      <c r="L34" s="39"/>
      <c r="M34" s="40"/>
      <c r="N34" s="67"/>
      <c r="O34" s="48"/>
    </row>
    <row r="35" spans="1:15" ht="15">
      <c r="A35" s="15" t="str">
        <f t="shared" si="0"/>
        <v>1.36.</v>
      </c>
      <c r="B35" s="18" t="e">
        <f>IF($E35="m",VLOOKUP($J35,Daten!$H$3:$I$123,2),VLOOKUP($J35,Daten!$J$3:$K$123,2))</f>
        <v>#N/A</v>
      </c>
      <c r="C35" s="37"/>
      <c r="D35" s="38"/>
      <c r="E35" s="39"/>
      <c r="F35" s="40"/>
      <c r="G35" s="22" t="e">
        <f>VLOOKUP($F35,Daten!$A$2:$B$46,2)</f>
        <v>#N/A</v>
      </c>
      <c r="H35" s="47"/>
      <c r="I35" s="39"/>
      <c r="J35" s="39"/>
      <c r="K35" s="39"/>
      <c r="L35" s="39"/>
      <c r="M35" s="40"/>
      <c r="N35" s="67"/>
      <c r="O35" s="48"/>
    </row>
    <row r="36" spans="1:15" ht="15">
      <c r="A36" s="15" t="str">
        <f t="shared" si="0"/>
        <v>1.36.</v>
      </c>
      <c r="B36" s="18" t="e">
        <f>IF($E36="m",VLOOKUP($J36,Daten!$H$3:$I$123,2),VLOOKUP($J36,Daten!$J$3:$K$123,2))</f>
        <v>#N/A</v>
      </c>
      <c r="C36" s="37"/>
      <c r="D36" s="38"/>
      <c r="E36" s="39"/>
      <c r="F36" s="40"/>
      <c r="G36" s="22" t="e">
        <f>VLOOKUP($F36,Daten!$A$2:$B$46,2)</f>
        <v>#N/A</v>
      </c>
      <c r="H36" s="47"/>
      <c r="I36" s="39"/>
      <c r="J36" s="39"/>
      <c r="K36" s="39"/>
      <c r="L36" s="39"/>
      <c r="M36" s="40"/>
      <c r="N36" s="67"/>
      <c r="O36" s="48"/>
    </row>
    <row r="37" spans="1:15" ht="15">
      <c r="A37" s="15" t="str">
        <f t="shared" si="0"/>
        <v>1.36.</v>
      </c>
      <c r="B37" s="18" t="e">
        <f>IF($E37="m",VLOOKUP($J37,Daten!$H$3:$I$123,2),VLOOKUP($J37,Daten!$J$3:$K$123,2))</f>
        <v>#N/A</v>
      </c>
      <c r="C37" s="37"/>
      <c r="D37" s="38"/>
      <c r="E37" s="39"/>
      <c r="F37" s="40"/>
      <c r="G37" s="22" t="e">
        <f>VLOOKUP($F37,Daten!$A$2:$B$46,2)</f>
        <v>#N/A</v>
      </c>
      <c r="H37" s="47"/>
      <c r="I37" s="39"/>
      <c r="J37" s="39"/>
      <c r="K37" s="39"/>
      <c r="L37" s="39"/>
      <c r="M37" s="40"/>
      <c r="N37" s="67"/>
      <c r="O37" s="48"/>
    </row>
    <row r="38" spans="1:15" ht="15">
      <c r="A38" s="15" t="str">
        <f t="shared" si="0"/>
        <v>1.36.</v>
      </c>
      <c r="B38" s="18" t="e">
        <f>IF($E38="m",VLOOKUP($J38,Daten!$H$3:$I$123,2),VLOOKUP($J38,Daten!$J$3:$K$123,2))</f>
        <v>#N/A</v>
      </c>
      <c r="C38" s="37"/>
      <c r="D38" s="38"/>
      <c r="E38" s="39"/>
      <c r="F38" s="40"/>
      <c r="G38" s="22" t="e">
        <f>VLOOKUP($F38,Daten!$A$2:$B$46,2)</f>
        <v>#N/A</v>
      </c>
      <c r="H38" s="47"/>
      <c r="I38" s="39"/>
      <c r="J38" s="39"/>
      <c r="K38" s="39"/>
      <c r="L38" s="39"/>
      <c r="M38" s="40"/>
      <c r="N38" s="67"/>
      <c r="O38" s="48"/>
    </row>
    <row r="39" spans="1:15" ht="15">
      <c r="A39" s="15" t="str">
        <f t="shared" si="0"/>
        <v>1.36.</v>
      </c>
      <c r="B39" s="18" t="e">
        <f>IF($E39="m",VLOOKUP($J39,Daten!$H$3:$I$123,2),VLOOKUP($J39,Daten!$J$3:$K$123,2))</f>
        <v>#N/A</v>
      </c>
      <c r="C39" s="37"/>
      <c r="D39" s="38"/>
      <c r="E39" s="39"/>
      <c r="F39" s="40"/>
      <c r="G39" s="22" t="e">
        <f>VLOOKUP($F39,Daten!$A$2:$B$46,2)</f>
        <v>#N/A</v>
      </c>
      <c r="H39" s="47"/>
      <c r="I39" s="39"/>
      <c r="J39" s="39"/>
      <c r="K39" s="39"/>
      <c r="L39" s="39"/>
      <c r="M39" s="40"/>
      <c r="N39" s="67"/>
      <c r="O39" s="48"/>
    </row>
    <row r="40" spans="1:15" ht="15">
      <c r="A40" s="15" t="str">
        <f t="shared" si="0"/>
        <v>1.36.</v>
      </c>
      <c r="B40" s="18" t="e">
        <f>IF($E40="m",VLOOKUP($J40,Daten!$H$3:$I$123,2),VLOOKUP($J40,Daten!$J$3:$K$123,2))</f>
        <v>#N/A</v>
      </c>
      <c r="C40" s="37"/>
      <c r="D40" s="38"/>
      <c r="E40" s="39"/>
      <c r="F40" s="40"/>
      <c r="G40" s="22" t="e">
        <f>VLOOKUP($F40,Daten!$A$2:$B$46,2)</f>
        <v>#N/A</v>
      </c>
      <c r="H40" s="47"/>
      <c r="I40" s="39"/>
      <c r="J40" s="39"/>
      <c r="K40" s="39"/>
      <c r="L40" s="39"/>
      <c r="M40" s="40"/>
      <c r="N40" s="67"/>
      <c r="O40" s="48"/>
    </row>
    <row r="41" spans="1:15" ht="15">
      <c r="A41" s="15" t="str">
        <f t="shared" si="0"/>
        <v>1.36.</v>
      </c>
      <c r="B41" s="18" t="e">
        <f>IF($E41="m",VLOOKUP($J41,Daten!$H$3:$I$123,2),VLOOKUP($J41,Daten!$J$3:$K$123,2))</f>
        <v>#N/A</v>
      </c>
      <c r="C41" s="37"/>
      <c r="D41" s="38"/>
      <c r="E41" s="39"/>
      <c r="F41" s="40"/>
      <c r="G41" s="22" t="e">
        <f>VLOOKUP($F41,Daten!$A$2:$B$46,2)</f>
        <v>#N/A</v>
      </c>
      <c r="H41" s="47"/>
      <c r="I41" s="39"/>
      <c r="J41" s="39"/>
      <c r="K41" s="39"/>
      <c r="L41" s="39"/>
      <c r="M41" s="40"/>
      <c r="N41" s="67"/>
      <c r="O41" s="48"/>
    </row>
    <row r="42" spans="1:15" ht="15">
      <c r="A42" s="15" t="str">
        <f t="shared" si="0"/>
        <v>1.36.</v>
      </c>
      <c r="B42" s="18" t="e">
        <f>IF($E42="m",VLOOKUP($J42,Daten!$H$3:$I$123,2),VLOOKUP($J42,Daten!$J$3:$K$123,2))</f>
        <v>#N/A</v>
      </c>
      <c r="C42" s="37"/>
      <c r="D42" s="38"/>
      <c r="E42" s="39"/>
      <c r="F42" s="40"/>
      <c r="G42" s="22" t="e">
        <f>VLOOKUP($F42,Daten!$A$2:$B$46,2)</f>
        <v>#N/A</v>
      </c>
      <c r="H42" s="47"/>
      <c r="I42" s="39"/>
      <c r="J42" s="39"/>
      <c r="K42" s="39"/>
      <c r="L42" s="39"/>
      <c r="M42" s="40"/>
      <c r="N42" s="67"/>
      <c r="O42" s="48"/>
    </row>
    <row r="43" spans="1:15" ht="15">
      <c r="A43" s="15" t="str">
        <f t="shared" si="0"/>
        <v>1.36.</v>
      </c>
      <c r="B43" s="18" t="e">
        <f>IF($E43="m",VLOOKUP($J43,Daten!$H$3:$I$123,2),VLOOKUP($J43,Daten!$J$3:$K$123,2))</f>
        <v>#N/A</v>
      </c>
      <c r="C43" s="37"/>
      <c r="D43" s="38"/>
      <c r="E43" s="39"/>
      <c r="F43" s="40"/>
      <c r="G43" s="22" t="e">
        <f>VLOOKUP($F43,Daten!$A$2:$B$46,2)</f>
        <v>#N/A</v>
      </c>
      <c r="H43" s="47"/>
      <c r="I43" s="39"/>
      <c r="J43" s="39"/>
      <c r="K43" s="39"/>
      <c r="L43" s="39"/>
      <c r="M43" s="40"/>
      <c r="N43" s="67"/>
      <c r="O43" s="48"/>
    </row>
    <row r="44" spans="1:15" ht="15">
      <c r="A44" s="15" t="str">
        <f t="shared" si="0"/>
        <v>1.36.</v>
      </c>
      <c r="B44" s="18" t="e">
        <f>IF($E44="m",VLOOKUP($J44,Daten!$H$3:$I$123,2),VLOOKUP($J44,Daten!$J$3:$K$123,2))</f>
        <v>#N/A</v>
      </c>
      <c r="C44" s="37"/>
      <c r="D44" s="38"/>
      <c r="E44" s="39"/>
      <c r="F44" s="40"/>
      <c r="G44" s="22" t="e">
        <f>VLOOKUP($F44,Daten!$A$2:$B$46,2)</f>
        <v>#N/A</v>
      </c>
      <c r="H44" s="47"/>
      <c r="I44" s="39"/>
      <c r="J44" s="39"/>
      <c r="K44" s="39"/>
      <c r="L44" s="39"/>
      <c r="M44" s="40"/>
      <c r="N44" s="67"/>
      <c r="O44" s="48"/>
    </row>
    <row r="45" spans="1:15" ht="15">
      <c r="A45" s="15" t="str">
        <f t="shared" si="0"/>
        <v>1.36.</v>
      </c>
      <c r="B45" s="18" t="e">
        <f>IF($E45="m",VLOOKUP($J45,Daten!$H$3:$I$123,2),VLOOKUP($J45,Daten!$J$3:$K$123,2))</f>
        <v>#N/A</v>
      </c>
      <c r="C45" s="37"/>
      <c r="D45" s="38"/>
      <c r="E45" s="39"/>
      <c r="F45" s="40"/>
      <c r="G45" s="22" t="e">
        <f>VLOOKUP($F45,Daten!$A$2:$B$46,2)</f>
        <v>#N/A</v>
      </c>
      <c r="H45" s="47"/>
      <c r="I45" s="39"/>
      <c r="J45" s="39"/>
      <c r="K45" s="39"/>
      <c r="L45" s="39"/>
      <c r="M45" s="40"/>
      <c r="N45" s="67"/>
      <c r="O45" s="48"/>
    </row>
    <row r="46" spans="1:15" ht="15">
      <c r="A46" s="15" t="str">
        <f t="shared" si="0"/>
        <v>1.36.</v>
      </c>
      <c r="B46" s="18" t="e">
        <f>IF($E46="m",VLOOKUP($J46,Daten!$H$3:$I$123,2),VLOOKUP($J46,Daten!$J$3:$K$123,2))</f>
        <v>#N/A</v>
      </c>
      <c r="C46" s="37"/>
      <c r="D46" s="38"/>
      <c r="E46" s="39"/>
      <c r="F46" s="40"/>
      <c r="G46" s="22" t="e">
        <f>VLOOKUP($F46,Daten!$A$2:$B$46,2)</f>
        <v>#N/A</v>
      </c>
      <c r="H46" s="47"/>
      <c r="I46" s="39"/>
      <c r="J46" s="39"/>
      <c r="K46" s="39"/>
      <c r="L46" s="39"/>
      <c r="M46" s="40"/>
      <c r="N46" s="67"/>
      <c r="O46" s="48"/>
    </row>
    <row r="47" spans="1:15" ht="15">
      <c r="A47" s="15" t="str">
        <f t="shared" si="0"/>
        <v>1.36.</v>
      </c>
      <c r="B47" s="18" t="e">
        <f>IF($E47="m",VLOOKUP($J47,Daten!$H$3:$I$123,2),VLOOKUP($J47,Daten!$J$3:$K$123,2))</f>
        <v>#N/A</v>
      </c>
      <c r="C47" s="37"/>
      <c r="D47" s="38"/>
      <c r="E47" s="39"/>
      <c r="F47" s="40"/>
      <c r="G47" s="22" t="e">
        <f>VLOOKUP($F47,Daten!$A$2:$B$46,2)</f>
        <v>#N/A</v>
      </c>
      <c r="H47" s="47"/>
      <c r="I47" s="39"/>
      <c r="J47" s="39"/>
      <c r="K47" s="39"/>
      <c r="L47" s="39"/>
      <c r="M47" s="40"/>
      <c r="N47" s="67"/>
      <c r="O47" s="48"/>
    </row>
    <row r="48" spans="1:15" ht="15">
      <c r="A48" s="15" t="str">
        <f t="shared" si="0"/>
        <v>1.36.</v>
      </c>
      <c r="B48" s="18" t="e">
        <f>IF($E48="m",VLOOKUP($J48,Daten!$H$3:$I$123,2),VLOOKUP($J48,Daten!$J$3:$K$123,2))</f>
        <v>#N/A</v>
      </c>
      <c r="C48" s="37"/>
      <c r="D48" s="38"/>
      <c r="E48" s="39"/>
      <c r="F48" s="40"/>
      <c r="G48" s="22" t="e">
        <f>VLOOKUP($F48,Daten!$A$2:$B$46,2)</f>
        <v>#N/A</v>
      </c>
      <c r="H48" s="47"/>
      <c r="I48" s="39"/>
      <c r="J48" s="39"/>
      <c r="K48" s="39"/>
      <c r="L48" s="39"/>
      <c r="M48" s="40"/>
      <c r="N48" s="67"/>
      <c r="O48" s="48"/>
    </row>
    <row r="49" spans="1:15" ht="15">
      <c r="A49" s="15" t="str">
        <f t="shared" si="0"/>
        <v>1.36.</v>
      </c>
      <c r="B49" s="18" t="e">
        <f>IF($E49="m",VLOOKUP($J49,Daten!$H$3:$I$123,2),VLOOKUP($J49,Daten!$J$3:$K$123,2))</f>
        <v>#N/A</v>
      </c>
      <c r="C49" s="37"/>
      <c r="D49" s="38"/>
      <c r="E49" s="39"/>
      <c r="F49" s="40"/>
      <c r="G49" s="22" t="e">
        <f>VLOOKUP($F49,Daten!$A$2:$B$46,2)</f>
        <v>#N/A</v>
      </c>
      <c r="H49" s="47"/>
      <c r="I49" s="39"/>
      <c r="J49" s="39"/>
      <c r="K49" s="39"/>
      <c r="L49" s="39"/>
      <c r="M49" s="40"/>
      <c r="N49" s="67"/>
      <c r="O49" s="48"/>
    </row>
    <row r="50" spans="1:15" ht="15">
      <c r="A50" s="15" t="str">
        <f t="shared" si="0"/>
        <v>1.36.</v>
      </c>
      <c r="B50" s="18" t="e">
        <f>IF($E50="m",VLOOKUP($J50,Daten!$H$3:$I$123,2),VLOOKUP($J50,Daten!$J$3:$K$123,2))</f>
        <v>#N/A</v>
      </c>
      <c r="C50" s="37"/>
      <c r="D50" s="38"/>
      <c r="E50" s="39"/>
      <c r="F50" s="40"/>
      <c r="G50" s="22" t="e">
        <f>VLOOKUP($F50,Daten!$A$2:$B$46,2)</f>
        <v>#N/A</v>
      </c>
      <c r="H50" s="47"/>
      <c r="I50" s="39"/>
      <c r="J50" s="39"/>
      <c r="K50" s="39"/>
      <c r="L50" s="39"/>
      <c r="M50" s="40"/>
      <c r="N50" s="67"/>
      <c r="O50" s="48"/>
    </row>
    <row r="51" spans="1:15" ht="15">
      <c r="A51" s="15" t="str">
        <f t="shared" si="0"/>
        <v>1.36.</v>
      </c>
      <c r="B51" s="18" t="e">
        <f>IF($E51="m",VLOOKUP($J51,Daten!$H$3:$I$123,2),VLOOKUP($J51,Daten!$J$3:$K$123,2))</f>
        <v>#N/A</v>
      </c>
      <c r="C51" s="37"/>
      <c r="D51" s="38"/>
      <c r="E51" s="39"/>
      <c r="F51" s="40"/>
      <c r="G51" s="22" t="e">
        <f>VLOOKUP($F51,Daten!$A$2:$B$46,2)</f>
        <v>#N/A</v>
      </c>
      <c r="H51" s="47"/>
      <c r="I51" s="39"/>
      <c r="J51" s="39"/>
      <c r="K51" s="39"/>
      <c r="L51" s="39"/>
      <c r="M51" s="40"/>
      <c r="N51" s="67"/>
      <c r="O51" s="48"/>
    </row>
    <row r="52" spans="1:15" ht="15">
      <c r="A52" s="15" t="str">
        <f t="shared" si="0"/>
        <v>1.36.</v>
      </c>
      <c r="B52" s="18" t="e">
        <f>IF($E52="m",VLOOKUP($J52,Daten!$H$3:$I$123,2),VLOOKUP($J52,Daten!$J$3:$K$123,2))</f>
        <v>#N/A</v>
      </c>
      <c r="C52" s="37"/>
      <c r="D52" s="38"/>
      <c r="E52" s="39"/>
      <c r="F52" s="40"/>
      <c r="G52" s="22" t="e">
        <f>VLOOKUP($F52,Daten!$A$2:$B$46,2)</f>
        <v>#N/A</v>
      </c>
      <c r="H52" s="47"/>
      <c r="I52" s="39"/>
      <c r="J52" s="39"/>
      <c r="K52" s="39"/>
      <c r="L52" s="39"/>
      <c r="M52" s="40"/>
      <c r="N52" s="67"/>
      <c r="O52" s="48"/>
    </row>
    <row r="53" spans="1:15" ht="15">
      <c r="A53" s="15" t="str">
        <f t="shared" si="0"/>
        <v>1.36.</v>
      </c>
      <c r="B53" s="18" t="e">
        <f>IF($E53="m",VLOOKUP($J53,Daten!$H$3:$I$123,2),VLOOKUP($J53,Daten!$J$3:$K$123,2))</f>
        <v>#N/A</v>
      </c>
      <c r="C53" s="37"/>
      <c r="D53" s="38"/>
      <c r="E53" s="39"/>
      <c r="F53" s="40"/>
      <c r="G53" s="22" t="e">
        <f>VLOOKUP($F53,Daten!$A$2:$B$46,2)</f>
        <v>#N/A</v>
      </c>
      <c r="H53" s="47"/>
      <c r="I53" s="39"/>
      <c r="J53" s="39"/>
      <c r="K53" s="39"/>
      <c r="L53" s="39"/>
      <c r="M53" s="40"/>
      <c r="N53" s="67"/>
      <c r="O53" s="48"/>
    </row>
    <row r="54" spans="1:15" ht="15">
      <c r="A54" s="15" t="str">
        <f t="shared" si="0"/>
        <v>1.36.</v>
      </c>
      <c r="B54" s="18" t="e">
        <f>IF($E54="m",VLOOKUP($J54,Daten!$H$3:$I$123,2),VLOOKUP($J54,Daten!$J$3:$K$123,2))</f>
        <v>#N/A</v>
      </c>
      <c r="C54" s="37"/>
      <c r="D54" s="38"/>
      <c r="E54" s="39"/>
      <c r="F54" s="40"/>
      <c r="G54" s="22" t="e">
        <f>VLOOKUP($F54,Daten!$A$2:$B$46,2)</f>
        <v>#N/A</v>
      </c>
      <c r="H54" s="47"/>
      <c r="I54" s="39"/>
      <c r="J54" s="39"/>
      <c r="K54" s="39"/>
      <c r="L54" s="39"/>
      <c r="M54" s="40"/>
      <c r="N54" s="67"/>
      <c r="O54" s="48"/>
    </row>
    <row r="55" spans="1:15" ht="15">
      <c r="A55" s="15" t="str">
        <f t="shared" si="0"/>
        <v>1.36.</v>
      </c>
      <c r="B55" s="18" t="e">
        <f>IF($E55="m",VLOOKUP($J55,Daten!$H$3:$I$123,2),VLOOKUP($J55,Daten!$J$3:$K$123,2))</f>
        <v>#N/A</v>
      </c>
      <c r="C55" s="37"/>
      <c r="D55" s="38"/>
      <c r="E55" s="39"/>
      <c r="F55" s="40"/>
      <c r="G55" s="22" t="e">
        <f>VLOOKUP($F55,Daten!$A$2:$B$46,2)</f>
        <v>#N/A</v>
      </c>
      <c r="H55" s="47"/>
      <c r="I55" s="39"/>
      <c r="J55" s="39"/>
      <c r="K55" s="39"/>
      <c r="L55" s="39"/>
      <c r="M55" s="40"/>
      <c r="N55" s="67"/>
      <c r="O55" s="48"/>
    </row>
    <row r="56" spans="1:15" ht="15">
      <c r="A56" s="15" t="str">
        <f t="shared" si="0"/>
        <v>1.36.</v>
      </c>
      <c r="B56" s="18" t="e">
        <f>IF($E56="m",VLOOKUP($J56,Daten!$H$3:$I$123,2),VLOOKUP($J56,Daten!$J$3:$K$123,2))</f>
        <v>#N/A</v>
      </c>
      <c r="C56" s="37"/>
      <c r="D56" s="38"/>
      <c r="E56" s="39"/>
      <c r="F56" s="40"/>
      <c r="G56" s="22" t="e">
        <f>VLOOKUP($F56,Daten!$A$2:$B$46,2)</f>
        <v>#N/A</v>
      </c>
      <c r="H56" s="47"/>
      <c r="I56" s="39"/>
      <c r="J56" s="39"/>
      <c r="K56" s="39"/>
      <c r="L56" s="39"/>
      <c r="M56" s="40"/>
      <c r="N56" s="67"/>
      <c r="O56" s="48"/>
    </row>
    <row r="57" spans="1:15" ht="15">
      <c r="A57" s="15" t="str">
        <f t="shared" si="0"/>
        <v>1.36.</v>
      </c>
      <c r="B57" s="18" t="e">
        <f>IF($E57="m",VLOOKUP($J57,Daten!$H$3:$I$123,2),VLOOKUP($J57,Daten!$J$3:$K$123,2))</f>
        <v>#N/A</v>
      </c>
      <c r="C57" s="37"/>
      <c r="D57" s="38"/>
      <c r="E57" s="39"/>
      <c r="F57" s="40"/>
      <c r="G57" s="22" t="e">
        <f>VLOOKUP($F57,Daten!$A$2:$B$46,2)</f>
        <v>#N/A</v>
      </c>
      <c r="H57" s="47"/>
      <c r="I57" s="39"/>
      <c r="J57" s="39"/>
      <c r="K57" s="39"/>
      <c r="L57" s="39"/>
      <c r="M57" s="40"/>
      <c r="N57" s="67"/>
      <c r="O57" s="48"/>
    </row>
    <row r="58" spans="1:15" ht="15">
      <c r="A58" s="15" t="str">
        <f t="shared" si="0"/>
        <v>1.36.</v>
      </c>
      <c r="B58" s="18" t="e">
        <f>IF($E58="m",VLOOKUP($J58,Daten!$H$3:$I$123,2),VLOOKUP($J58,Daten!$J$3:$K$123,2))</f>
        <v>#N/A</v>
      </c>
      <c r="C58" s="37"/>
      <c r="D58" s="38"/>
      <c r="E58" s="39"/>
      <c r="F58" s="40"/>
      <c r="G58" s="22" t="e">
        <f>VLOOKUP($F58,Daten!$A$2:$B$46,2)</f>
        <v>#N/A</v>
      </c>
      <c r="H58" s="47"/>
      <c r="I58" s="39"/>
      <c r="J58" s="39"/>
      <c r="K58" s="39"/>
      <c r="L58" s="39"/>
      <c r="M58" s="40"/>
      <c r="N58" s="67"/>
      <c r="O58" s="48"/>
    </row>
    <row r="59" spans="1:15" ht="15.75" thickBot="1">
      <c r="A59" s="16" t="str">
        <f t="shared" si="0"/>
        <v>1.36.</v>
      </c>
      <c r="B59" s="20" t="e">
        <f>IF($E59="m",VLOOKUP($J59,Daten!$H$3:$I$123,2),VLOOKUP($J59,Daten!$J$3:$K$123,2))</f>
        <v>#N/A</v>
      </c>
      <c r="C59" s="41"/>
      <c r="D59" s="42"/>
      <c r="E59" s="43"/>
      <c r="F59" s="44"/>
      <c r="G59" s="23" t="e">
        <f>VLOOKUP($F59,Daten!$A$2:$B$46,2)</f>
        <v>#N/A</v>
      </c>
      <c r="H59" s="49"/>
      <c r="I59" s="43"/>
      <c r="J59" s="43"/>
      <c r="K59" s="43"/>
      <c r="L59" s="43"/>
      <c r="M59" s="44"/>
      <c r="N59" s="70"/>
      <c r="O59" s="50"/>
    </row>
    <row r="60" spans="1:15" ht="15">
      <c r="A60" s="7"/>
      <c r="B60" s="7"/>
      <c r="C60" s="8"/>
      <c r="D60" s="8"/>
      <c r="E60" s="7"/>
      <c r="F60" s="7"/>
      <c r="G60" s="7"/>
      <c r="H60" s="7"/>
      <c r="I60" s="7"/>
      <c r="J60" s="7"/>
      <c r="K60" s="7"/>
      <c r="L60" s="7"/>
      <c r="M60" s="7"/>
      <c r="N60" s="68"/>
      <c r="O60" s="7"/>
    </row>
    <row r="61" spans="1:15" ht="15">
      <c r="A61" s="7"/>
      <c r="B61" s="7"/>
      <c r="C61" s="8"/>
      <c r="D61" s="8"/>
      <c r="E61" s="7"/>
      <c r="F61" s="7"/>
      <c r="G61" s="7"/>
      <c r="H61" s="7"/>
      <c r="I61" s="7"/>
      <c r="J61" s="7"/>
      <c r="K61" s="7"/>
      <c r="L61" s="7"/>
      <c r="M61" s="7"/>
      <c r="N61" s="68"/>
      <c r="O61" s="7"/>
    </row>
    <row r="62" spans="1:15" ht="15">
      <c r="A62" s="7"/>
      <c r="B62" s="7"/>
      <c r="C62" s="8"/>
      <c r="D62" s="8"/>
      <c r="E62" s="7"/>
      <c r="F62" s="7"/>
      <c r="G62" s="7"/>
      <c r="H62" s="7"/>
      <c r="I62" s="7"/>
      <c r="J62" s="7"/>
      <c r="K62" s="7"/>
      <c r="L62" s="7"/>
      <c r="M62" s="7"/>
      <c r="N62" s="68"/>
      <c r="O62" s="7"/>
    </row>
    <row r="63" spans="1:15" ht="15">
      <c r="A63" s="7"/>
      <c r="B63" s="7"/>
      <c r="C63" s="8"/>
      <c r="D63" s="8"/>
      <c r="E63" s="7"/>
      <c r="F63" s="7"/>
      <c r="G63" s="7"/>
      <c r="H63" s="7"/>
      <c r="I63" s="7"/>
      <c r="J63" s="7"/>
      <c r="K63" s="7"/>
      <c r="L63" s="7"/>
      <c r="M63" s="7"/>
      <c r="N63" s="68"/>
      <c r="O63" s="7"/>
    </row>
    <row r="64" spans="1:15" ht="15">
      <c r="A64" s="7"/>
      <c r="B64" s="7"/>
      <c r="C64" s="8"/>
      <c r="D64" s="8"/>
      <c r="E64" s="7"/>
      <c r="F64" s="7"/>
      <c r="G64" s="7"/>
      <c r="H64" s="7"/>
      <c r="I64" s="7"/>
      <c r="J64" s="7"/>
      <c r="K64" s="7"/>
      <c r="L64" s="7"/>
      <c r="M64" s="7"/>
      <c r="N64" s="68"/>
      <c r="O64" s="7"/>
    </row>
    <row r="65" spans="1:15" ht="15">
      <c r="A65" s="7"/>
      <c r="B65" s="7"/>
      <c r="C65" s="8"/>
      <c r="D65" s="8"/>
      <c r="E65" s="7"/>
      <c r="F65" s="7"/>
      <c r="G65" s="7"/>
      <c r="H65" s="7"/>
      <c r="I65" s="7"/>
      <c r="J65" s="7"/>
      <c r="K65" s="7"/>
      <c r="L65" s="7"/>
      <c r="M65" s="7"/>
      <c r="N65" s="68"/>
      <c r="O65" s="7"/>
    </row>
    <row r="66" spans="1:15" ht="15">
      <c r="A66" s="7"/>
      <c r="B66" s="7"/>
      <c r="C66" s="8"/>
      <c r="D66" s="8"/>
      <c r="E66" s="7"/>
      <c r="F66" s="7"/>
      <c r="G66" s="7"/>
      <c r="H66" s="7"/>
      <c r="I66" s="7"/>
      <c r="J66" s="7"/>
      <c r="K66" s="7"/>
      <c r="L66" s="7"/>
      <c r="M66" s="7"/>
      <c r="N66" s="68"/>
      <c r="O66" s="7"/>
    </row>
    <row r="67" spans="1:15" ht="15">
      <c r="A67" s="7"/>
      <c r="B67" s="7"/>
      <c r="C67" s="8"/>
      <c r="D67" s="8"/>
      <c r="E67" s="7"/>
      <c r="F67" s="7"/>
      <c r="G67" s="7"/>
      <c r="H67" s="7"/>
      <c r="I67" s="7"/>
      <c r="J67" s="7"/>
      <c r="K67" s="7"/>
      <c r="L67" s="7"/>
      <c r="M67" s="7"/>
      <c r="N67" s="68"/>
      <c r="O67" s="7"/>
    </row>
    <row r="68" spans="1:15" ht="15">
      <c r="A68" s="7"/>
      <c r="B68" s="7"/>
      <c r="C68" s="8"/>
      <c r="D68" s="8"/>
      <c r="E68" s="7"/>
      <c r="F68" s="7"/>
      <c r="G68" s="7"/>
      <c r="H68" s="7"/>
      <c r="I68" s="7"/>
      <c r="J68" s="7"/>
      <c r="K68" s="7"/>
      <c r="L68" s="7"/>
      <c r="M68" s="7"/>
      <c r="N68" s="68"/>
      <c r="O68" s="7"/>
    </row>
    <row r="69" spans="1:15" ht="15">
      <c r="A69" s="7"/>
      <c r="B69" s="7"/>
      <c r="C69" s="8"/>
      <c r="D69" s="8"/>
      <c r="E69" s="7"/>
      <c r="F69" s="7"/>
      <c r="G69" s="7"/>
      <c r="H69" s="7"/>
      <c r="I69" s="7"/>
      <c r="J69" s="7"/>
      <c r="K69" s="7"/>
      <c r="L69" s="7"/>
      <c r="M69" s="7"/>
      <c r="N69" s="68"/>
      <c r="O69" s="7"/>
    </row>
    <row r="70" spans="1:15" ht="15">
      <c r="A70" s="7"/>
      <c r="B70" s="7"/>
      <c r="C70" s="8"/>
      <c r="D70" s="8"/>
      <c r="E70" s="7"/>
      <c r="F70" s="7"/>
      <c r="G70" s="7"/>
      <c r="H70" s="7"/>
      <c r="I70" s="7"/>
      <c r="J70" s="7"/>
      <c r="K70" s="7"/>
      <c r="L70" s="7"/>
      <c r="M70" s="7"/>
      <c r="N70" s="68"/>
      <c r="O70" s="7"/>
    </row>
    <row r="71" spans="1:15" ht="15">
      <c r="A71" s="7"/>
      <c r="B71" s="7"/>
      <c r="C71" s="8"/>
      <c r="D71" s="8"/>
      <c r="E71" s="7"/>
      <c r="F71" s="7"/>
      <c r="G71" s="7"/>
      <c r="H71" s="7"/>
      <c r="I71" s="7"/>
      <c r="J71" s="7"/>
      <c r="K71" s="7"/>
      <c r="L71" s="7"/>
      <c r="M71" s="7"/>
      <c r="N71" s="68"/>
      <c r="O71" s="7"/>
    </row>
    <row r="72" spans="1:15" ht="15">
      <c r="A72" s="7"/>
      <c r="B72" s="7"/>
      <c r="C72" s="8"/>
      <c r="D72" s="8"/>
      <c r="E72" s="7"/>
      <c r="F72" s="7"/>
      <c r="G72" s="7"/>
      <c r="H72" s="7"/>
      <c r="I72" s="7"/>
      <c r="J72" s="7"/>
      <c r="K72" s="7"/>
      <c r="L72" s="7"/>
      <c r="M72" s="7"/>
      <c r="N72" s="68"/>
      <c r="O72" s="7"/>
    </row>
    <row r="73" spans="1:15" ht="15">
      <c r="A73" s="7"/>
      <c r="B73" s="7"/>
      <c r="C73" s="8"/>
      <c r="D73" s="8"/>
      <c r="E73" s="7"/>
      <c r="F73" s="7"/>
      <c r="G73" s="7"/>
      <c r="H73" s="7"/>
      <c r="I73" s="7"/>
      <c r="J73" s="7"/>
      <c r="K73" s="7"/>
      <c r="L73" s="7"/>
      <c r="M73" s="7"/>
      <c r="N73" s="68"/>
      <c r="O73" s="7"/>
    </row>
    <row r="74" spans="1:15" ht="15">
      <c r="A74" s="7"/>
      <c r="B74" s="7"/>
      <c r="C74" s="8"/>
      <c r="D74" s="8"/>
      <c r="E74" s="7"/>
      <c r="F74" s="7"/>
      <c r="G74" s="7"/>
      <c r="H74" s="7"/>
      <c r="I74" s="7"/>
      <c r="J74" s="7"/>
      <c r="K74" s="7"/>
      <c r="L74" s="7"/>
      <c r="M74" s="7"/>
      <c r="N74" s="68"/>
      <c r="O74" s="7"/>
    </row>
    <row r="75" spans="1:15" ht="15">
      <c r="A75" s="7"/>
      <c r="B75" s="7"/>
      <c r="C75" s="8"/>
      <c r="D75" s="8"/>
      <c r="E75" s="7"/>
      <c r="F75" s="7"/>
      <c r="G75" s="7"/>
      <c r="H75" s="7"/>
      <c r="I75" s="7"/>
      <c r="J75" s="7"/>
      <c r="K75" s="7"/>
      <c r="L75" s="7"/>
      <c r="M75" s="7"/>
      <c r="N75" s="68"/>
      <c r="O75" s="7"/>
    </row>
    <row r="76" spans="1:15" ht="15">
      <c r="A76" s="7"/>
      <c r="B76" s="7"/>
      <c r="C76" s="8"/>
      <c r="D76" s="8"/>
      <c r="E76" s="7"/>
      <c r="F76" s="7"/>
      <c r="G76" s="7"/>
      <c r="H76" s="7"/>
      <c r="I76" s="7"/>
      <c r="J76" s="7"/>
      <c r="K76" s="7"/>
      <c r="L76" s="7"/>
      <c r="M76" s="7"/>
      <c r="N76" s="68"/>
      <c r="O76" s="7"/>
    </row>
    <row r="77" spans="1:15" ht="15">
      <c r="A77" s="7"/>
      <c r="B77" s="7"/>
      <c r="C77" s="8"/>
      <c r="D77" s="8"/>
      <c r="E77" s="7"/>
      <c r="F77" s="7"/>
      <c r="G77" s="7"/>
      <c r="H77" s="7"/>
      <c r="I77" s="7"/>
      <c r="J77" s="7"/>
      <c r="K77" s="7"/>
      <c r="L77" s="7"/>
      <c r="M77" s="7"/>
      <c r="N77" s="68"/>
      <c r="O77" s="7"/>
    </row>
    <row r="78" spans="1:15" ht="15">
      <c r="A78" s="7"/>
      <c r="B78" s="7"/>
      <c r="C78" s="8"/>
      <c r="D78" s="8"/>
      <c r="E78" s="7"/>
      <c r="F78" s="7"/>
      <c r="G78" s="7"/>
      <c r="H78" s="7"/>
      <c r="I78" s="7"/>
      <c r="J78" s="7"/>
      <c r="K78" s="7"/>
      <c r="L78" s="7"/>
      <c r="M78" s="7"/>
      <c r="N78" s="68"/>
      <c r="O78" s="7"/>
    </row>
    <row r="79" spans="1:15" ht="15">
      <c r="A79" s="7"/>
      <c r="B79" s="7"/>
      <c r="C79" s="8"/>
      <c r="D79" s="8"/>
      <c r="E79" s="7"/>
      <c r="F79" s="7"/>
      <c r="G79" s="7"/>
      <c r="H79" s="7"/>
      <c r="I79" s="7"/>
      <c r="J79" s="7"/>
      <c r="K79" s="7"/>
      <c r="L79" s="7"/>
      <c r="M79" s="7"/>
      <c r="N79" s="68"/>
      <c r="O79" s="7"/>
    </row>
    <row r="80" spans="1:15" ht="15">
      <c r="A80" s="7"/>
      <c r="B80" s="7"/>
      <c r="C80" s="8"/>
      <c r="D80" s="8"/>
      <c r="E80" s="7"/>
      <c r="F80" s="7"/>
      <c r="G80" s="7"/>
      <c r="H80" s="7"/>
      <c r="I80" s="7"/>
      <c r="J80" s="7"/>
      <c r="K80" s="7"/>
      <c r="L80" s="7"/>
      <c r="M80" s="7"/>
      <c r="N80" s="68"/>
      <c r="O80" s="7"/>
    </row>
    <row r="81" spans="1:15" ht="15">
      <c r="A81" s="7"/>
      <c r="B81" s="7"/>
      <c r="C81" s="8"/>
      <c r="D81" s="8"/>
      <c r="E81" s="7"/>
      <c r="F81" s="7"/>
      <c r="G81" s="7"/>
      <c r="H81" s="7"/>
      <c r="I81" s="7"/>
      <c r="J81" s="7"/>
      <c r="K81" s="7"/>
      <c r="L81" s="7"/>
      <c r="M81" s="7"/>
      <c r="N81" s="68"/>
      <c r="O81" s="7"/>
    </row>
    <row r="82" spans="1:15" ht="15">
      <c r="A82" s="7"/>
      <c r="B82" s="7"/>
      <c r="C82" s="8"/>
      <c r="D82" s="8"/>
      <c r="E82" s="7"/>
      <c r="F82" s="7"/>
      <c r="G82" s="7"/>
      <c r="H82" s="7"/>
      <c r="I82" s="7"/>
      <c r="J82" s="7"/>
      <c r="K82" s="7"/>
      <c r="L82" s="7"/>
      <c r="M82" s="7"/>
      <c r="N82" s="68"/>
      <c r="O82" s="7"/>
    </row>
    <row r="83" spans="1:15" ht="15">
      <c r="A83" s="7"/>
      <c r="B83" s="7"/>
      <c r="C83" s="8"/>
      <c r="D83" s="8"/>
      <c r="E83" s="7"/>
      <c r="F83" s="7"/>
      <c r="G83" s="7"/>
      <c r="H83" s="7"/>
      <c r="I83" s="7"/>
      <c r="J83" s="7"/>
      <c r="K83" s="7"/>
      <c r="L83" s="7"/>
      <c r="M83" s="7"/>
      <c r="N83" s="68"/>
      <c r="O83" s="7"/>
    </row>
    <row r="84" spans="1:15" ht="15">
      <c r="A84" s="7"/>
      <c r="B84" s="7"/>
      <c r="C84" s="8"/>
      <c r="D84" s="8"/>
      <c r="E84" s="7"/>
      <c r="F84" s="7"/>
      <c r="G84" s="7"/>
      <c r="H84" s="7"/>
      <c r="I84" s="7"/>
      <c r="J84" s="7"/>
      <c r="K84" s="7"/>
      <c r="L84" s="7"/>
      <c r="M84" s="7"/>
      <c r="N84" s="68"/>
      <c r="O84" s="7"/>
    </row>
    <row r="85" spans="1:15" ht="15">
      <c r="A85" s="7"/>
      <c r="B85" s="7"/>
      <c r="C85" s="8"/>
      <c r="D85" s="8"/>
      <c r="E85" s="7"/>
      <c r="F85" s="7"/>
      <c r="G85" s="7"/>
      <c r="H85" s="7"/>
      <c r="I85" s="7"/>
      <c r="J85" s="7"/>
      <c r="K85" s="7"/>
      <c r="L85" s="7"/>
      <c r="M85" s="7"/>
      <c r="N85" s="68"/>
      <c r="O85" s="7"/>
    </row>
    <row r="86" spans="1:15" ht="15">
      <c r="A86" s="7"/>
      <c r="B86" s="7"/>
      <c r="C86" s="8"/>
      <c r="D86" s="8"/>
      <c r="E86" s="7"/>
      <c r="F86" s="7"/>
      <c r="G86" s="7"/>
      <c r="H86" s="7"/>
      <c r="I86" s="7"/>
      <c r="J86" s="7"/>
      <c r="K86" s="7"/>
      <c r="L86" s="7"/>
      <c r="M86" s="7"/>
      <c r="N86" s="68"/>
      <c r="O86" s="7"/>
    </row>
    <row r="87" spans="1:15" ht="15">
      <c r="A87" s="7"/>
      <c r="B87" s="7"/>
      <c r="C87" s="8"/>
      <c r="D87" s="8"/>
      <c r="E87" s="7"/>
      <c r="F87" s="7"/>
      <c r="G87" s="7"/>
      <c r="H87" s="7"/>
      <c r="I87" s="7"/>
      <c r="J87" s="7"/>
      <c r="K87" s="7"/>
      <c r="L87" s="7"/>
      <c r="M87" s="7"/>
      <c r="N87" s="68"/>
      <c r="O87" s="7"/>
    </row>
    <row r="88" spans="1:16" ht="15">
      <c r="A88" s="7"/>
      <c r="B88" s="7"/>
      <c r="C88" s="8"/>
      <c r="D88" s="8"/>
      <c r="E88" s="7"/>
      <c r="F88" s="7"/>
      <c r="G88" s="7"/>
      <c r="H88" s="7"/>
      <c r="I88" s="7"/>
      <c r="J88" s="7"/>
      <c r="K88" s="7"/>
      <c r="L88" s="7"/>
      <c r="M88" s="7"/>
      <c r="N88" s="68"/>
      <c r="O88" s="7"/>
      <c r="P88" s="9"/>
    </row>
    <row r="89" spans="1:16" ht="15">
      <c r="A89" s="7"/>
      <c r="B89" s="7"/>
      <c r="C89" s="8"/>
      <c r="D89" s="8"/>
      <c r="E89" s="7"/>
      <c r="F89" s="7"/>
      <c r="G89" s="7"/>
      <c r="H89" s="7"/>
      <c r="I89" s="7"/>
      <c r="J89" s="7"/>
      <c r="K89" s="7"/>
      <c r="L89" s="7"/>
      <c r="M89" s="7"/>
      <c r="N89" s="68"/>
      <c r="O89" s="7"/>
      <c r="P89" s="9"/>
    </row>
    <row r="90" spans="1:16" ht="15">
      <c r="A90" s="7"/>
      <c r="B90" s="7"/>
      <c r="C90" s="8"/>
      <c r="D90" s="8"/>
      <c r="E90" s="7"/>
      <c r="F90" s="7"/>
      <c r="G90" s="7"/>
      <c r="H90" s="7"/>
      <c r="I90" s="7"/>
      <c r="J90" s="7"/>
      <c r="K90" s="7"/>
      <c r="L90" s="7"/>
      <c r="M90" s="7"/>
      <c r="N90" s="68"/>
      <c r="O90" s="7"/>
      <c r="P90" s="9"/>
    </row>
    <row r="91" spans="1:16" ht="15">
      <c r="A91" s="7"/>
      <c r="B91" s="7"/>
      <c r="C91" s="8"/>
      <c r="D91" s="8"/>
      <c r="E91" s="7"/>
      <c r="F91" s="7"/>
      <c r="G91" s="7"/>
      <c r="H91" s="7"/>
      <c r="I91" s="7"/>
      <c r="J91" s="7"/>
      <c r="K91" s="7"/>
      <c r="L91" s="7"/>
      <c r="M91" s="7"/>
      <c r="N91" s="68"/>
      <c r="O91" s="7"/>
      <c r="P91" s="9"/>
    </row>
    <row r="92" spans="1:16" ht="15">
      <c r="A92" s="7"/>
      <c r="B92" s="7"/>
      <c r="C92" s="8"/>
      <c r="D92" s="8"/>
      <c r="E92" s="7"/>
      <c r="F92" s="7"/>
      <c r="G92" s="7"/>
      <c r="H92" s="7"/>
      <c r="I92" s="7"/>
      <c r="J92" s="7"/>
      <c r="K92" s="7"/>
      <c r="L92" s="7"/>
      <c r="M92" s="7"/>
      <c r="N92" s="68"/>
      <c r="O92" s="7"/>
      <c r="P92" s="9"/>
    </row>
  </sheetData>
  <sheetProtection sheet="1"/>
  <mergeCells count="1">
    <mergeCell ref="A1:O1"/>
  </mergeCells>
  <conditionalFormatting sqref="L3:L59">
    <cfRule type="containsText" priority="5" dxfId="7" operator="containsText" text="M4">
      <formula>NOT(ISERROR(SEARCH("M4",L3)))</formula>
    </cfRule>
    <cfRule type="containsText" priority="6" dxfId="6" operator="containsText" text="M3">
      <formula>NOT(ISERROR(SEARCH("M3",L3)))</formula>
    </cfRule>
    <cfRule type="containsText" priority="7" dxfId="0" operator="containsText" text="M2">
      <formula>NOT(ISERROR(SEARCH("M2",L3)))</formula>
    </cfRule>
    <cfRule type="containsText" priority="10" dxfId="156" operator="containsText" text="M1">
      <formula>NOT(ISERROR(SEARCH("M1",L3)))</formula>
    </cfRule>
  </conditionalFormatting>
  <conditionalFormatting sqref="O3:O59">
    <cfRule type="containsText" priority="9" dxfId="4" operator="containsText" text="Breitensport">
      <formula>NOT(ISERROR(SEARCH("Breitensport",O3)))</formula>
    </cfRule>
  </conditionalFormatting>
  <conditionalFormatting sqref="G1 G3:G65536">
    <cfRule type="containsText" priority="8" dxfId="157" operator="containsText" text="nicht vergeben">
      <formula>NOT(ISERROR(SEARCH("nicht vergeben",G1)))</formula>
    </cfRule>
  </conditionalFormatting>
  <conditionalFormatting sqref="B3:B59">
    <cfRule type="containsText" priority="3" dxfId="157" operator="containsText" text="YY">
      <formula>NOT(ISERROR(SEARCH("YY",B3)))</formula>
    </cfRule>
    <cfRule type="containsText" priority="4" dxfId="157" operator="containsText" text="XX">
      <formula>NOT(ISERROR(SEARCH("XX",B3)))</formula>
    </cfRule>
  </conditionalFormatting>
  <conditionalFormatting sqref="G2">
    <cfRule type="containsText" priority="2" dxfId="157" operator="containsText" text="nicht vergeben">
      <formula>NOT(ISERROR(SEARCH("nicht vergeben",G2)))</formula>
    </cfRule>
  </conditionalFormatting>
  <conditionalFormatting sqref="N1:N65536">
    <cfRule type="containsText" priority="1" dxfId="0" operator="containsText" text="Ja">
      <formula>NOT(ISERROR(SEARCH("Ja",N1)))</formula>
    </cfRule>
  </conditionalFormatting>
  <printOptions/>
  <pageMargins left="0.7" right="0.7" top="0.787401575" bottom="0.7874015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P92"/>
  <sheetViews>
    <sheetView showGridLines="0" zoomScalePageLayoutView="0" workbookViewId="0" topLeftCell="A1">
      <selection activeCell="A2" sqref="A2"/>
    </sheetView>
  </sheetViews>
  <sheetFormatPr defaultColWidth="11.57421875" defaultRowHeight="15"/>
  <cols>
    <col min="1" max="1" width="6.421875" style="4" customWidth="1"/>
    <col min="2" max="2" width="4.28125" style="4" customWidth="1"/>
    <col min="3" max="4" width="15.7109375" style="5" customWidth="1"/>
    <col min="5" max="5" width="3.57421875" style="4" customWidth="1"/>
    <col min="6" max="6" width="6.421875" style="4" customWidth="1"/>
    <col min="7" max="7" width="19.28125" style="4" customWidth="1"/>
    <col min="8" max="8" width="7.140625" style="4" customWidth="1"/>
    <col min="9" max="10" width="5.7109375" style="4" customWidth="1"/>
    <col min="11" max="11" width="10.00390625" style="4" customWidth="1"/>
    <col min="12" max="12" width="5.00390625" style="4" customWidth="1"/>
    <col min="13" max="13" width="3.57421875" style="4" customWidth="1"/>
    <col min="14" max="14" width="3.57421875" style="69" hidden="1" customWidth="1"/>
    <col min="15" max="15" width="21.421875" style="4" customWidth="1"/>
    <col min="16" max="16384" width="11.57421875" style="3" customWidth="1"/>
  </cols>
  <sheetData>
    <row r="1" spans="1:15" s="6" customFormat="1" ht="27" thickBot="1">
      <c r="A1" s="206" t="s">
        <v>136</v>
      </c>
      <c r="B1" s="206"/>
      <c r="C1" s="206"/>
      <c r="D1" s="206"/>
      <c r="E1" s="206"/>
      <c r="F1" s="206"/>
      <c r="G1" s="206"/>
      <c r="H1" s="206"/>
      <c r="I1" s="206"/>
      <c r="J1" s="206"/>
      <c r="K1" s="206"/>
      <c r="L1" s="206"/>
      <c r="M1" s="206"/>
      <c r="N1" s="206"/>
      <c r="O1" s="206"/>
    </row>
    <row r="2" spans="1:15" ht="105" customHeight="1" thickBot="1">
      <c r="A2" s="24" t="s">
        <v>54</v>
      </c>
      <c r="B2" s="25" t="s">
        <v>55</v>
      </c>
      <c r="C2" s="17" t="s">
        <v>0</v>
      </c>
      <c r="D2" s="13" t="s">
        <v>1</v>
      </c>
      <c r="E2" s="10" t="s">
        <v>82</v>
      </c>
      <c r="F2" s="54" t="s">
        <v>81</v>
      </c>
      <c r="G2" s="26" t="s">
        <v>2</v>
      </c>
      <c r="H2" s="53" t="s">
        <v>77</v>
      </c>
      <c r="I2" s="52" t="s">
        <v>78</v>
      </c>
      <c r="J2" s="52" t="s">
        <v>80</v>
      </c>
      <c r="K2" s="55" t="s">
        <v>79</v>
      </c>
      <c r="L2" s="11" t="s">
        <v>56</v>
      </c>
      <c r="M2" s="12" t="s">
        <v>46</v>
      </c>
      <c r="N2" s="65" t="s">
        <v>96</v>
      </c>
      <c r="O2" s="14" t="s">
        <v>58</v>
      </c>
    </row>
    <row r="3" spans="1:15" ht="15">
      <c r="A3" s="15" t="str">
        <f>IF(O3="Breitensport","B1.39.","1.39.")</f>
        <v>1.39.</v>
      </c>
      <c r="B3" s="18" t="e">
        <f>IF($E3="m",VLOOKUP($J3,Daten!$H$3:$I$123,2),VLOOKUP($J3,Daten!$J$3:$K$123,2))</f>
        <v>#N/A</v>
      </c>
      <c r="C3" s="33"/>
      <c r="D3" s="34"/>
      <c r="E3" s="35"/>
      <c r="F3" s="36"/>
      <c r="G3" s="21" t="e">
        <f>VLOOKUP($F3,Daten!$A$2:$B$46,2)</f>
        <v>#N/A</v>
      </c>
      <c r="H3" s="45"/>
      <c r="I3" s="35"/>
      <c r="J3" s="35"/>
      <c r="K3" s="35"/>
      <c r="L3" s="35"/>
      <c r="M3" s="36"/>
      <c r="N3" s="66"/>
      <c r="O3" s="46"/>
    </row>
    <row r="4" spans="1:15" ht="15">
      <c r="A4" s="15" t="str">
        <f aca="true" t="shared" si="0" ref="A4:A59">IF(O4="Breitensport","B1.39.","1.39.")</f>
        <v>1.39.</v>
      </c>
      <c r="B4" s="18" t="e">
        <f>IF($E4="m",VLOOKUP($J4,Daten!$H$3:$I$123,2),VLOOKUP($J4,Daten!$J$3:$K$123,2))</f>
        <v>#N/A</v>
      </c>
      <c r="C4" s="37"/>
      <c r="D4" s="38"/>
      <c r="E4" s="39"/>
      <c r="F4" s="40"/>
      <c r="G4" s="22" t="e">
        <f>VLOOKUP($F4,Daten!$A$2:$B$46,2)</f>
        <v>#N/A</v>
      </c>
      <c r="H4" s="47"/>
      <c r="I4" s="39"/>
      <c r="J4" s="39"/>
      <c r="K4" s="39"/>
      <c r="L4" s="39"/>
      <c r="M4" s="40"/>
      <c r="N4" s="67"/>
      <c r="O4" s="48"/>
    </row>
    <row r="5" spans="1:15" ht="15">
      <c r="A5" s="15" t="str">
        <f t="shared" si="0"/>
        <v>1.39.</v>
      </c>
      <c r="B5" s="18" t="e">
        <f>IF($E5="m",VLOOKUP($J5,Daten!$H$3:$I$123,2),VLOOKUP($J5,Daten!$J$3:$K$123,2))</f>
        <v>#N/A</v>
      </c>
      <c r="C5" s="37"/>
      <c r="D5" s="38"/>
      <c r="E5" s="39"/>
      <c r="F5" s="40"/>
      <c r="G5" s="22" t="e">
        <f>VLOOKUP($F5,Daten!$A$2:$B$46,2)</f>
        <v>#N/A</v>
      </c>
      <c r="H5" s="47"/>
      <c r="I5" s="39"/>
      <c r="J5" s="39"/>
      <c r="K5" s="39"/>
      <c r="L5" s="39"/>
      <c r="M5" s="40"/>
      <c r="N5" s="67"/>
      <c r="O5" s="48"/>
    </row>
    <row r="6" spans="1:15" ht="15">
      <c r="A6" s="15" t="str">
        <f t="shared" si="0"/>
        <v>1.39.</v>
      </c>
      <c r="B6" s="18" t="e">
        <f>IF($E6="m",VLOOKUP($J6,Daten!$H$3:$I$123,2),VLOOKUP($J6,Daten!$J$3:$K$123,2))</f>
        <v>#N/A</v>
      </c>
      <c r="C6" s="37"/>
      <c r="D6" s="38"/>
      <c r="E6" s="39"/>
      <c r="F6" s="40"/>
      <c r="G6" s="22" t="e">
        <f>VLOOKUP($F6,Daten!$A$2:$B$46,2)</f>
        <v>#N/A</v>
      </c>
      <c r="H6" s="47"/>
      <c r="I6" s="39"/>
      <c r="J6" s="39"/>
      <c r="K6" s="39"/>
      <c r="L6" s="39"/>
      <c r="M6" s="40"/>
      <c r="N6" s="67"/>
      <c r="O6" s="48"/>
    </row>
    <row r="7" spans="1:15" ht="15">
      <c r="A7" s="15" t="str">
        <f t="shared" si="0"/>
        <v>1.39.</v>
      </c>
      <c r="B7" s="18" t="e">
        <f>IF($E7="m",VLOOKUP($J7,Daten!$H$3:$I$123,2),VLOOKUP($J7,Daten!$J$3:$K$123,2))</f>
        <v>#N/A</v>
      </c>
      <c r="C7" s="37"/>
      <c r="D7" s="38"/>
      <c r="E7" s="39"/>
      <c r="F7" s="40"/>
      <c r="G7" s="22" t="e">
        <f>VLOOKUP($F7,Daten!$A$2:$B$46,2)</f>
        <v>#N/A</v>
      </c>
      <c r="H7" s="47"/>
      <c r="I7" s="39"/>
      <c r="J7" s="39"/>
      <c r="K7" s="39"/>
      <c r="L7" s="39"/>
      <c r="M7" s="40"/>
      <c r="N7" s="67"/>
      <c r="O7" s="48"/>
    </row>
    <row r="8" spans="1:15" ht="15">
      <c r="A8" s="15" t="str">
        <f t="shared" si="0"/>
        <v>1.39.</v>
      </c>
      <c r="B8" s="18" t="e">
        <f>IF($E8="m",VLOOKUP($J8,Daten!$H$3:$I$123,2),VLOOKUP($J8,Daten!$J$3:$K$123,2))</f>
        <v>#N/A</v>
      </c>
      <c r="C8" s="37"/>
      <c r="D8" s="38"/>
      <c r="E8" s="39"/>
      <c r="F8" s="40"/>
      <c r="G8" s="22" t="e">
        <f>VLOOKUP($F8,Daten!$A$2:$B$46,2)</f>
        <v>#N/A</v>
      </c>
      <c r="H8" s="47"/>
      <c r="I8" s="39"/>
      <c r="J8" s="39"/>
      <c r="K8" s="39"/>
      <c r="L8" s="39"/>
      <c r="M8" s="40"/>
      <c r="N8" s="67"/>
      <c r="O8" s="48"/>
    </row>
    <row r="9" spans="1:15" ht="15">
      <c r="A9" s="15" t="str">
        <f t="shared" si="0"/>
        <v>1.39.</v>
      </c>
      <c r="B9" s="18" t="e">
        <f>IF($E9="m",VLOOKUP($J9,Daten!$H$3:$I$123,2),VLOOKUP($J9,Daten!$J$3:$K$123,2))</f>
        <v>#N/A</v>
      </c>
      <c r="C9" s="37"/>
      <c r="D9" s="38"/>
      <c r="E9" s="39"/>
      <c r="F9" s="40"/>
      <c r="G9" s="22" t="e">
        <f>VLOOKUP($F9,Daten!$A$2:$B$46,2)</f>
        <v>#N/A</v>
      </c>
      <c r="H9" s="47"/>
      <c r="I9" s="39"/>
      <c r="J9" s="39"/>
      <c r="K9" s="39"/>
      <c r="L9" s="39"/>
      <c r="M9" s="40"/>
      <c r="N9" s="67"/>
      <c r="O9" s="48"/>
    </row>
    <row r="10" spans="1:15" ht="15">
      <c r="A10" s="15" t="str">
        <f t="shared" si="0"/>
        <v>1.39.</v>
      </c>
      <c r="B10" s="18" t="e">
        <f>IF($E10="m",VLOOKUP($J10,Daten!$H$3:$I$123,2),VLOOKUP($J10,Daten!$J$3:$K$123,2))</f>
        <v>#N/A</v>
      </c>
      <c r="C10" s="37"/>
      <c r="D10" s="38"/>
      <c r="E10" s="39"/>
      <c r="F10" s="40"/>
      <c r="G10" s="22" t="e">
        <f>VLOOKUP($F10,Daten!$A$2:$B$46,2)</f>
        <v>#N/A</v>
      </c>
      <c r="H10" s="47"/>
      <c r="I10" s="39"/>
      <c r="J10" s="39"/>
      <c r="K10" s="39"/>
      <c r="L10" s="39"/>
      <c r="M10" s="40"/>
      <c r="N10" s="67"/>
      <c r="O10" s="48"/>
    </row>
    <row r="11" spans="1:15" ht="15">
      <c r="A11" s="15" t="str">
        <f t="shared" si="0"/>
        <v>1.39.</v>
      </c>
      <c r="B11" s="18" t="e">
        <f>IF($E11="m",VLOOKUP($J11,Daten!$H$3:$I$123,2),VLOOKUP($J11,Daten!$J$3:$K$123,2))</f>
        <v>#N/A</v>
      </c>
      <c r="C11" s="37"/>
      <c r="D11" s="38"/>
      <c r="E11" s="39"/>
      <c r="F11" s="40"/>
      <c r="G11" s="22" t="e">
        <f>VLOOKUP($F11,Daten!$A$2:$B$46,2)</f>
        <v>#N/A</v>
      </c>
      <c r="H11" s="47"/>
      <c r="I11" s="39"/>
      <c r="J11" s="39"/>
      <c r="K11" s="39"/>
      <c r="L11" s="39"/>
      <c r="M11" s="40"/>
      <c r="N11" s="67"/>
      <c r="O11" s="48"/>
    </row>
    <row r="12" spans="1:15" ht="15">
      <c r="A12" s="15" t="str">
        <f t="shared" si="0"/>
        <v>1.39.</v>
      </c>
      <c r="B12" s="18" t="e">
        <f>IF($E12="m",VLOOKUP($J12,Daten!$H$3:$I$123,2),VLOOKUP($J12,Daten!$J$3:$K$123,2))</f>
        <v>#N/A</v>
      </c>
      <c r="C12" s="37"/>
      <c r="D12" s="38"/>
      <c r="E12" s="39"/>
      <c r="F12" s="40"/>
      <c r="G12" s="22" t="e">
        <f>VLOOKUP($F12,Daten!$A$2:$B$46,2)</f>
        <v>#N/A</v>
      </c>
      <c r="H12" s="47"/>
      <c r="I12" s="39"/>
      <c r="J12" s="39"/>
      <c r="K12" s="39"/>
      <c r="L12" s="39"/>
      <c r="M12" s="40"/>
      <c r="N12" s="67"/>
      <c r="O12" s="48"/>
    </row>
    <row r="13" spans="1:15" ht="15">
      <c r="A13" s="15" t="str">
        <f t="shared" si="0"/>
        <v>1.39.</v>
      </c>
      <c r="B13" s="18" t="e">
        <f>IF($E13="m",VLOOKUP($J13,Daten!$H$3:$I$123,2),VLOOKUP($J13,Daten!$J$3:$K$123,2))</f>
        <v>#N/A</v>
      </c>
      <c r="C13" s="37"/>
      <c r="D13" s="38"/>
      <c r="E13" s="39"/>
      <c r="F13" s="40"/>
      <c r="G13" s="22" t="e">
        <f>VLOOKUP($F13,Daten!$A$2:$B$46,2)</f>
        <v>#N/A</v>
      </c>
      <c r="H13" s="47"/>
      <c r="I13" s="39"/>
      <c r="J13" s="39"/>
      <c r="K13" s="39"/>
      <c r="L13" s="39"/>
      <c r="M13" s="40"/>
      <c r="N13" s="67"/>
      <c r="O13" s="48"/>
    </row>
    <row r="14" spans="1:15" ht="15">
      <c r="A14" s="15" t="str">
        <f t="shared" si="0"/>
        <v>1.39.</v>
      </c>
      <c r="B14" s="18" t="e">
        <f>IF($E14="m",VLOOKUP($J14,Daten!$H$3:$I$123,2),VLOOKUP($J14,Daten!$J$3:$K$123,2))</f>
        <v>#N/A</v>
      </c>
      <c r="C14" s="37"/>
      <c r="D14" s="38"/>
      <c r="E14" s="39"/>
      <c r="F14" s="40"/>
      <c r="G14" s="22" t="e">
        <f>VLOOKUP($F14,Daten!$A$2:$B$46,2)</f>
        <v>#N/A</v>
      </c>
      <c r="H14" s="47"/>
      <c r="I14" s="39"/>
      <c r="J14" s="39"/>
      <c r="K14" s="39"/>
      <c r="L14" s="39"/>
      <c r="M14" s="40"/>
      <c r="N14" s="67"/>
      <c r="O14" s="48"/>
    </row>
    <row r="15" spans="1:15" ht="15">
      <c r="A15" s="15" t="str">
        <f t="shared" si="0"/>
        <v>1.39.</v>
      </c>
      <c r="B15" s="18" t="e">
        <f>IF($E15="m",VLOOKUP($J15,Daten!$H$3:$I$123,2),VLOOKUP($J15,Daten!$J$3:$K$123,2))</f>
        <v>#N/A</v>
      </c>
      <c r="C15" s="37"/>
      <c r="D15" s="38"/>
      <c r="E15" s="39"/>
      <c r="F15" s="40"/>
      <c r="G15" s="22" t="e">
        <f>VLOOKUP($F15,Daten!$A$2:$B$46,2)</f>
        <v>#N/A</v>
      </c>
      <c r="H15" s="47"/>
      <c r="I15" s="39"/>
      <c r="J15" s="39"/>
      <c r="K15" s="39"/>
      <c r="L15" s="39"/>
      <c r="M15" s="40"/>
      <c r="N15" s="67"/>
      <c r="O15" s="48"/>
    </row>
    <row r="16" spans="1:15" ht="15">
      <c r="A16" s="15" t="str">
        <f t="shared" si="0"/>
        <v>1.39.</v>
      </c>
      <c r="B16" s="18" t="e">
        <f>IF($E16="m",VLOOKUP($J16,Daten!$H$3:$I$123,2),VLOOKUP($J16,Daten!$J$3:$K$123,2))</f>
        <v>#N/A</v>
      </c>
      <c r="C16" s="37"/>
      <c r="D16" s="38"/>
      <c r="E16" s="39"/>
      <c r="F16" s="40"/>
      <c r="G16" s="22" t="e">
        <f>VLOOKUP($F16,Daten!$A$2:$B$46,2)</f>
        <v>#N/A</v>
      </c>
      <c r="H16" s="47"/>
      <c r="I16" s="39"/>
      <c r="J16" s="39"/>
      <c r="K16" s="39"/>
      <c r="L16" s="39"/>
      <c r="M16" s="40"/>
      <c r="N16" s="67"/>
      <c r="O16" s="48"/>
    </row>
    <row r="17" spans="1:15" ht="15">
      <c r="A17" s="15" t="str">
        <f t="shared" si="0"/>
        <v>1.39.</v>
      </c>
      <c r="B17" s="18" t="e">
        <f>IF($E17="m",VLOOKUP($J17,Daten!$H$3:$I$123,2),VLOOKUP($J17,Daten!$J$3:$K$123,2))</f>
        <v>#N/A</v>
      </c>
      <c r="C17" s="37"/>
      <c r="D17" s="38"/>
      <c r="E17" s="39"/>
      <c r="F17" s="40"/>
      <c r="G17" s="22" t="e">
        <f>VLOOKUP($F17,Daten!$A$2:$B$46,2)</f>
        <v>#N/A</v>
      </c>
      <c r="H17" s="47"/>
      <c r="I17" s="39"/>
      <c r="J17" s="39"/>
      <c r="K17" s="39"/>
      <c r="L17" s="39"/>
      <c r="M17" s="40"/>
      <c r="N17" s="67"/>
      <c r="O17" s="48"/>
    </row>
    <row r="18" spans="1:15" ht="15">
      <c r="A18" s="15" t="str">
        <f t="shared" si="0"/>
        <v>1.39.</v>
      </c>
      <c r="B18" s="18" t="e">
        <f>IF($E18="m",VLOOKUP($J18,Daten!$H$3:$I$123,2),VLOOKUP($J18,Daten!$J$3:$K$123,2))</f>
        <v>#N/A</v>
      </c>
      <c r="C18" s="37"/>
      <c r="D18" s="38"/>
      <c r="E18" s="39"/>
      <c r="F18" s="40"/>
      <c r="G18" s="22" t="e">
        <f>VLOOKUP($F18,Daten!$A$2:$B$46,2)</f>
        <v>#N/A</v>
      </c>
      <c r="H18" s="47"/>
      <c r="I18" s="39"/>
      <c r="J18" s="39"/>
      <c r="K18" s="39"/>
      <c r="L18" s="39"/>
      <c r="M18" s="40"/>
      <c r="N18" s="67"/>
      <c r="O18" s="48"/>
    </row>
    <row r="19" spans="1:15" ht="15">
      <c r="A19" s="15" t="str">
        <f t="shared" si="0"/>
        <v>1.39.</v>
      </c>
      <c r="B19" s="18" t="e">
        <f>IF($E19="m",VLOOKUP($J19,Daten!$H$3:$I$123,2),VLOOKUP($J19,Daten!$J$3:$K$123,2))</f>
        <v>#N/A</v>
      </c>
      <c r="C19" s="37"/>
      <c r="D19" s="38"/>
      <c r="E19" s="39"/>
      <c r="F19" s="40"/>
      <c r="G19" s="22" t="e">
        <f>VLOOKUP($F19,Daten!$A$2:$B$46,2)</f>
        <v>#N/A</v>
      </c>
      <c r="H19" s="47"/>
      <c r="I19" s="39"/>
      <c r="J19" s="39"/>
      <c r="K19" s="39"/>
      <c r="L19" s="39"/>
      <c r="M19" s="40"/>
      <c r="N19" s="67"/>
      <c r="O19" s="48"/>
    </row>
    <row r="20" spans="1:15" ht="15">
      <c r="A20" s="15" t="str">
        <f t="shared" si="0"/>
        <v>1.39.</v>
      </c>
      <c r="B20" s="18" t="e">
        <f>IF($E20="m",VLOOKUP($J20,Daten!$H$3:$I$123,2),VLOOKUP($J20,Daten!$J$3:$K$123,2))</f>
        <v>#N/A</v>
      </c>
      <c r="C20" s="37"/>
      <c r="D20" s="38"/>
      <c r="E20" s="39"/>
      <c r="F20" s="40"/>
      <c r="G20" s="22" t="e">
        <f>VLOOKUP($F20,Daten!$A$2:$B$46,2)</f>
        <v>#N/A</v>
      </c>
      <c r="H20" s="47"/>
      <c r="I20" s="39"/>
      <c r="J20" s="39"/>
      <c r="K20" s="39"/>
      <c r="L20" s="39"/>
      <c r="M20" s="40"/>
      <c r="N20" s="67"/>
      <c r="O20" s="48"/>
    </row>
    <row r="21" spans="1:15" ht="15">
      <c r="A21" s="15" t="str">
        <f t="shared" si="0"/>
        <v>1.39.</v>
      </c>
      <c r="B21" s="18" t="e">
        <f>IF($E21="m",VLOOKUP($J21,Daten!$H$3:$I$123,2),VLOOKUP($J21,Daten!$J$3:$K$123,2))</f>
        <v>#N/A</v>
      </c>
      <c r="C21" s="37"/>
      <c r="D21" s="38"/>
      <c r="E21" s="39"/>
      <c r="F21" s="40"/>
      <c r="G21" s="22" t="e">
        <f>VLOOKUP($F21,Daten!$A$2:$B$46,2)</f>
        <v>#N/A</v>
      </c>
      <c r="H21" s="47"/>
      <c r="I21" s="39"/>
      <c r="J21" s="39"/>
      <c r="K21" s="39"/>
      <c r="L21" s="39"/>
      <c r="M21" s="40"/>
      <c r="N21" s="67"/>
      <c r="O21" s="48"/>
    </row>
    <row r="22" spans="1:15" ht="15">
      <c r="A22" s="15" t="str">
        <f t="shared" si="0"/>
        <v>1.39.</v>
      </c>
      <c r="B22" s="18" t="e">
        <f>IF($E22="m",VLOOKUP($J22,Daten!$H$3:$I$123,2),VLOOKUP($J22,Daten!$J$3:$K$123,2))</f>
        <v>#N/A</v>
      </c>
      <c r="C22" s="37"/>
      <c r="D22" s="38"/>
      <c r="E22" s="39"/>
      <c r="F22" s="40"/>
      <c r="G22" s="22" t="e">
        <f>VLOOKUP($F22,Daten!$A$2:$B$46,2)</f>
        <v>#N/A</v>
      </c>
      <c r="H22" s="47"/>
      <c r="I22" s="39"/>
      <c r="J22" s="39"/>
      <c r="K22" s="39"/>
      <c r="L22" s="39"/>
      <c r="M22" s="40"/>
      <c r="N22" s="67"/>
      <c r="O22" s="48"/>
    </row>
    <row r="23" spans="1:15" ht="15">
      <c r="A23" s="15" t="str">
        <f t="shared" si="0"/>
        <v>1.39.</v>
      </c>
      <c r="B23" s="18" t="e">
        <f>IF($E23="m",VLOOKUP($J23,Daten!$H$3:$I$123,2),VLOOKUP($J23,Daten!$J$3:$K$123,2))</f>
        <v>#N/A</v>
      </c>
      <c r="C23" s="37"/>
      <c r="D23" s="38"/>
      <c r="E23" s="39"/>
      <c r="F23" s="40"/>
      <c r="G23" s="22" t="e">
        <f>VLOOKUP($F23,Daten!$A$2:$B$46,2)</f>
        <v>#N/A</v>
      </c>
      <c r="H23" s="47"/>
      <c r="I23" s="39"/>
      <c r="J23" s="39"/>
      <c r="K23" s="39"/>
      <c r="L23" s="39"/>
      <c r="M23" s="40"/>
      <c r="N23" s="67"/>
      <c r="O23" s="48"/>
    </row>
    <row r="24" spans="1:15" ht="15">
      <c r="A24" s="15" t="str">
        <f t="shared" si="0"/>
        <v>1.39.</v>
      </c>
      <c r="B24" s="18" t="e">
        <f>IF($E24="m",VLOOKUP($J24,Daten!$H$3:$I$123,2),VLOOKUP($J24,Daten!$J$3:$K$123,2))</f>
        <v>#N/A</v>
      </c>
      <c r="C24" s="37"/>
      <c r="D24" s="38"/>
      <c r="E24" s="39"/>
      <c r="F24" s="40"/>
      <c r="G24" s="22" t="e">
        <f>VLOOKUP($F24,Daten!$A$2:$B$46,2)</f>
        <v>#N/A</v>
      </c>
      <c r="H24" s="47"/>
      <c r="I24" s="39"/>
      <c r="J24" s="39"/>
      <c r="K24" s="39"/>
      <c r="L24" s="39"/>
      <c r="M24" s="40"/>
      <c r="N24" s="67"/>
      <c r="O24" s="48"/>
    </row>
    <row r="25" spans="1:15" ht="15">
      <c r="A25" s="15" t="str">
        <f t="shared" si="0"/>
        <v>1.39.</v>
      </c>
      <c r="B25" s="18" t="e">
        <f>IF($E25="m",VLOOKUP($J25,Daten!$H$3:$I$123,2),VLOOKUP($J25,Daten!$J$3:$K$123,2))</f>
        <v>#N/A</v>
      </c>
      <c r="C25" s="37"/>
      <c r="D25" s="38"/>
      <c r="E25" s="39"/>
      <c r="F25" s="40"/>
      <c r="G25" s="22" t="e">
        <f>VLOOKUP($F25,Daten!$A$2:$B$46,2)</f>
        <v>#N/A</v>
      </c>
      <c r="H25" s="47"/>
      <c r="I25" s="39"/>
      <c r="J25" s="39"/>
      <c r="K25" s="39"/>
      <c r="L25" s="39"/>
      <c r="M25" s="40"/>
      <c r="N25" s="67"/>
      <c r="O25" s="48"/>
    </row>
    <row r="26" spans="1:15" ht="15">
      <c r="A26" s="15" t="str">
        <f t="shared" si="0"/>
        <v>1.39.</v>
      </c>
      <c r="B26" s="18" t="e">
        <f>IF($E26="m",VLOOKUP($J26,Daten!$H$3:$I$123,2),VLOOKUP($J26,Daten!$J$3:$K$123,2))</f>
        <v>#N/A</v>
      </c>
      <c r="C26" s="37"/>
      <c r="D26" s="38"/>
      <c r="E26" s="39"/>
      <c r="F26" s="40"/>
      <c r="G26" s="22" t="e">
        <f>VLOOKUP($F26,Daten!$A$2:$B$46,2)</f>
        <v>#N/A</v>
      </c>
      <c r="H26" s="47"/>
      <c r="I26" s="39"/>
      <c r="J26" s="39"/>
      <c r="K26" s="39"/>
      <c r="L26" s="39"/>
      <c r="M26" s="40"/>
      <c r="N26" s="67"/>
      <c r="O26" s="48"/>
    </row>
    <row r="27" spans="1:15" ht="15">
      <c r="A27" s="15" t="str">
        <f t="shared" si="0"/>
        <v>1.39.</v>
      </c>
      <c r="B27" s="18" t="e">
        <f>IF($E27="m",VLOOKUP($J27,Daten!$H$3:$I$123,2),VLOOKUP($J27,Daten!$J$3:$K$123,2))</f>
        <v>#N/A</v>
      </c>
      <c r="C27" s="37"/>
      <c r="D27" s="38"/>
      <c r="E27" s="39"/>
      <c r="F27" s="40"/>
      <c r="G27" s="22" t="e">
        <f>VLOOKUP($F27,Daten!$A$2:$B$46,2)</f>
        <v>#N/A</v>
      </c>
      <c r="H27" s="47"/>
      <c r="I27" s="39"/>
      <c r="J27" s="39"/>
      <c r="K27" s="39"/>
      <c r="L27" s="39"/>
      <c r="M27" s="40"/>
      <c r="N27" s="67"/>
      <c r="O27" s="48"/>
    </row>
    <row r="28" spans="1:15" ht="15">
      <c r="A28" s="15" t="str">
        <f t="shared" si="0"/>
        <v>1.39.</v>
      </c>
      <c r="B28" s="18" t="e">
        <f>IF($E28="m",VLOOKUP($J28,Daten!$H$3:$I$123,2),VLOOKUP($J28,Daten!$J$3:$K$123,2))</f>
        <v>#N/A</v>
      </c>
      <c r="C28" s="37"/>
      <c r="D28" s="38"/>
      <c r="E28" s="39"/>
      <c r="F28" s="40"/>
      <c r="G28" s="22" t="e">
        <f>VLOOKUP($F28,Daten!$A$2:$B$46,2)</f>
        <v>#N/A</v>
      </c>
      <c r="H28" s="47"/>
      <c r="I28" s="39"/>
      <c r="J28" s="39"/>
      <c r="K28" s="39"/>
      <c r="L28" s="39"/>
      <c r="M28" s="40"/>
      <c r="N28" s="67"/>
      <c r="O28" s="48"/>
    </row>
    <row r="29" spans="1:15" ht="15">
      <c r="A29" s="15" t="str">
        <f t="shared" si="0"/>
        <v>1.39.</v>
      </c>
      <c r="B29" s="18" t="e">
        <f>IF($E29="m",VLOOKUP($J29,Daten!$H$3:$I$123,2),VLOOKUP($J29,Daten!$J$3:$K$123,2))</f>
        <v>#N/A</v>
      </c>
      <c r="C29" s="37"/>
      <c r="D29" s="38"/>
      <c r="E29" s="39"/>
      <c r="F29" s="40"/>
      <c r="G29" s="22" t="e">
        <f>VLOOKUP($F29,Daten!$A$2:$B$46,2)</f>
        <v>#N/A</v>
      </c>
      <c r="H29" s="47"/>
      <c r="I29" s="39"/>
      <c r="J29" s="39"/>
      <c r="K29" s="39"/>
      <c r="L29" s="39"/>
      <c r="M29" s="40"/>
      <c r="N29" s="67"/>
      <c r="O29" s="48"/>
    </row>
    <row r="30" spans="1:15" ht="15">
      <c r="A30" s="15" t="str">
        <f t="shared" si="0"/>
        <v>1.39.</v>
      </c>
      <c r="B30" s="18" t="e">
        <f>IF($E30="m",VLOOKUP($J30,Daten!$H$3:$I$123,2),VLOOKUP($J30,Daten!$J$3:$K$123,2))</f>
        <v>#N/A</v>
      </c>
      <c r="C30" s="37"/>
      <c r="D30" s="38"/>
      <c r="E30" s="39"/>
      <c r="F30" s="40"/>
      <c r="G30" s="22" t="e">
        <f>VLOOKUP($F30,Daten!$A$2:$B$46,2)</f>
        <v>#N/A</v>
      </c>
      <c r="H30" s="47"/>
      <c r="I30" s="39"/>
      <c r="J30" s="39"/>
      <c r="K30" s="39"/>
      <c r="L30" s="39"/>
      <c r="M30" s="40"/>
      <c r="N30" s="67"/>
      <c r="O30" s="48"/>
    </row>
    <row r="31" spans="1:15" ht="15">
      <c r="A31" s="15" t="str">
        <f t="shared" si="0"/>
        <v>1.39.</v>
      </c>
      <c r="B31" s="18" t="e">
        <f>IF($E31="m",VLOOKUP($J31,Daten!$H$3:$I$123,2),VLOOKUP($J31,Daten!$J$3:$K$123,2))</f>
        <v>#N/A</v>
      </c>
      <c r="C31" s="37"/>
      <c r="D31" s="38"/>
      <c r="E31" s="39"/>
      <c r="F31" s="40"/>
      <c r="G31" s="22" t="e">
        <f>VLOOKUP($F31,Daten!$A$2:$B$46,2)</f>
        <v>#N/A</v>
      </c>
      <c r="H31" s="47"/>
      <c r="I31" s="39"/>
      <c r="J31" s="39"/>
      <c r="K31" s="39"/>
      <c r="L31" s="39"/>
      <c r="M31" s="40"/>
      <c r="N31" s="67"/>
      <c r="O31" s="48"/>
    </row>
    <row r="32" spans="1:15" ht="15">
      <c r="A32" s="15" t="str">
        <f t="shared" si="0"/>
        <v>1.39.</v>
      </c>
      <c r="B32" s="18" t="e">
        <f>IF($E32="m",VLOOKUP($J32,Daten!$H$3:$I$123,2),VLOOKUP($J32,Daten!$J$3:$K$123,2))</f>
        <v>#N/A</v>
      </c>
      <c r="C32" s="37"/>
      <c r="D32" s="38"/>
      <c r="E32" s="39"/>
      <c r="F32" s="40"/>
      <c r="G32" s="22" t="e">
        <f>VLOOKUP($F32,Daten!$A$2:$B$46,2)</f>
        <v>#N/A</v>
      </c>
      <c r="H32" s="47"/>
      <c r="I32" s="39"/>
      <c r="J32" s="39"/>
      <c r="K32" s="39"/>
      <c r="L32" s="39"/>
      <c r="M32" s="40"/>
      <c r="N32" s="67"/>
      <c r="O32" s="48"/>
    </row>
    <row r="33" spans="1:15" ht="15">
      <c r="A33" s="15" t="str">
        <f t="shared" si="0"/>
        <v>1.39.</v>
      </c>
      <c r="B33" s="18" t="e">
        <f>IF($E33="m",VLOOKUP($J33,Daten!$H$3:$I$123,2),VLOOKUP($J33,Daten!$J$3:$K$123,2))</f>
        <v>#N/A</v>
      </c>
      <c r="C33" s="37"/>
      <c r="D33" s="38"/>
      <c r="E33" s="39"/>
      <c r="F33" s="40"/>
      <c r="G33" s="22" t="e">
        <f>VLOOKUP($F33,Daten!$A$2:$B$46,2)</f>
        <v>#N/A</v>
      </c>
      <c r="H33" s="47"/>
      <c r="I33" s="39"/>
      <c r="J33" s="39"/>
      <c r="K33" s="39"/>
      <c r="L33" s="39"/>
      <c r="M33" s="40"/>
      <c r="N33" s="67"/>
      <c r="O33" s="48"/>
    </row>
    <row r="34" spans="1:15" ht="15">
      <c r="A34" s="15" t="str">
        <f t="shared" si="0"/>
        <v>1.39.</v>
      </c>
      <c r="B34" s="18" t="e">
        <f>IF($E34="m",VLOOKUP($J34,Daten!$H$3:$I$123,2),VLOOKUP($J34,Daten!$J$3:$K$123,2))</f>
        <v>#N/A</v>
      </c>
      <c r="C34" s="37"/>
      <c r="D34" s="38"/>
      <c r="E34" s="39"/>
      <c r="F34" s="40"/>
      <c r="G34" s="22" t="e">
        <f>VLOOKUP($F34,Daten!$A$2:$B$46,2)</f>
        <v>#N/A</v>
      </c>
      <c r="H34" s="47"/>
      <c r="I34" s="39"/>
      <c r="J34" s="39"/>
      <c r="K34" s="39"/>
      <c r="L34" s="39"/>
      <c r="M34" s="40"/>
      <c r="N34" s="67"/>
      <c r="O34" s="48"/>
    </row>
    <row r="35" spans="1:15" ht="15">
      <c r="A35" s="15" t="str">
        <f t="shared" si="0"/>
        <v>1.39.</v>
      </c>
      <c r="B35" s="18" t="e">
        <f>IF($E35="m",VLOOKUP($J35,Daten!$H$3:$I$123,2),VLOOKUP($J35,Daten!$J$3:$K$123,2))</f>
        <v>#N/A</v>
      </c>
      <c r="C35" s="37"/>
      <c r="D35" s="38"/>
      <c r="E35" s="39"/>
      <c r="F35" s="40"/>
      <c r="G35" s="22" t="e">
        <f>VLOOKUP($F35,Daten!$A$2:$B$46,2)</f>
        <v>#N/A</v>
      </c>
      <c r="H35" s="47"/>
      <c r="I35" s="39"/>
      <c r="J35" s="39"/>
      <c r="K35" s="39"/>
      <c r="L35" s="39"/>
      <c r="M35" s="40"/>
      <c r="N35" s="67"/>
      <c r="O35" s="48"/>
    </row>
    <row r="36" spans="1:15" ht="15">
      <c r="A36" s="15" t="str">
        <f t="shared" si="0"/>
        <v>1.39.</v>
      </c>
      <c r="B36" s="18" t="e">
        <f>IF($E36="m",VLOOKUP($J36,Daten!$H$3:$I$123,2),VLOOKUP($J36,Daten!$J$3:$K$123,2))</f>
        <v>#N/A</v>
      </c>
      <c r="C36" s="37"/>
      <c r="D36" s="38"/>
      <c r="E36" s="39"/>
      <c r="F36" s="40"/>
      <c r="G36" s="22" t="e">
        <f>VLOOKUP($F36,Daten!$A$2:$B$46,2)</f>
        <v>#N/A</v>
      </c>
      <c r="H36" s="47"/>
      <c r="I36" s="39"/>
      <c r="J36" s="39"/>
      <c r="K36" s="39"/>
      <c r="L36" s="39"/>
      <c r="M36" s="40"/>
      <c r="N36" s="67"/>
      <c r="O36" s="48"/>
    </row>
    <row r="37" spans="1:15" ht="15">
      <c r="A37" s="15" t="str">
        <f t="shared" si="0"/>
        <v>1.39.</v>
      </c>
      <c r="B37" s="18" t="e">
        <f>IF($E37="m",VLOOKUP($J37,Daten!$H$3:$I$123,2),VLOOKUP($J37,Daten!$J$3:$K$123,2))</f>
        <v>#N/A</v>
      </c>
      <c r="C37" s="37"/>
      <c r="D37" s="38"/>
      <c r="E37" s="39"/>
      <c r="F37" s="40"/>
      <c r="G37" s="22" t="e">
        <f>VLOOKUP($F37,Daten!$A$2:$B$46,2)</f>
        <v>#N/A</v>
      </c>
      <c r="H37" s="47"/>
      <c r="I37" s="39"/>
      <c r="J37" s="39"/>
      <c r="K37" s="39"/>
      <c r="L37" s="39"/>
      <c r="M37" s="40"/>
      <c r="N37" s="67"/>
      <c r="O37" s="48"/>
    </row>
    <row r="38" spans="1:15" ht="15">
      <c r="A38" s="15" t="str">
        <f t="shared" si="0"/>
        <v>1.39.</v>
      </c>
      <c r="B38" s="18" t="e">
        <f>IF($E38="m",VLOOKUP($J38,Daten!$H$3:$I$123,2),VLOOKUP($J38,Daten!$J$3:$K$123,2))</f>
        <v>#N/A</v>
      </c>
      <c r="C38" s="37"/>
      <c r="D38" s="38"/>
      <c r="E38" s="39"/>
      <c r="F38" s="40"/>
      <c r="G38" s="22" t="e">
        <f>VLOOKUP($F38,Daten!$A$2:$B$46,2)</f>
        <v>#N/A</v>
      </c>
      <c r="H38" s="47"/>
      <c r="I38" s="39"/>
      <c r="J38" s="39"/>
      <c r="K38" s="39"/>
      <c r="L38" s="39"/>
      <c r="M38" s="40"/>
      <c r="N38" s="67"/>
      <c r="O38" s="48"/>
    </row>
    <row r="39" spans="1:15" ht="15">
      <c r="A39" s="15" t="str">
        <f t="shared" si="0"/>
        <v>1.39.</v>
      </c>
      <c r="B39" s="18" t="e">
        <f>IF($E39="m",VLOOKUP($J39,Daten!$H$3:$I$123,2),VLOOKUP($J39,Daten!$J$3:$K$123,2))</f>
        <v>#N/A</v>
      </c>
      <c r="C39" s="37"/>
      <c r="D39" s="38"/>
      <c r="E39" s="39"/>
      <c r="F39" s="40"/>
      <c r="G39" s="22" t="e">
        <f>VLOOKUP($F39,Daten!$A$2:$B$46,2)</f>
        <v>#N/A</v>
      </c>
      <c r="H39" s="47"/>
      <c r="I39" s="39"/>
      <c r="J39" s="39"/>
      <c r="K39" s="39"/>
      <c r="L39" s="39"/>
      <c r="M39" s="40"/>
      <c r="N39" s="67"/>
      <c r="O39" s="48"/>
    </row>
    <row r="40" spans="1:15" ht="15">
      <c r="A40" s="15" t="str">
        <f t="shared" si="0"/>
        <v>1.39.</v>
      </c>
      <c r="B40" s="18" t="e">
        <f>IF($E40="m",VLOOKUP($J40,Daten!$H$3:$I$123,2),VLOOKUP($J40,Daten!$J$3:$K$123,2))</f>
        <v>#N/A</v>
      </c>
      <c r="C40" s="37"/>
      <c r="D40" s="38"/>
      <c r="E40" s="39"/>
      <c r="F40" s="40"/>
      <c r="G40" s="22" t="e">
        <f>VLOOKUP($F40,Daten!$A$2:$B$46,2)</f>
        <v>#N/A</v>
      </c>
      <c r="H40" s="47"/>
      <c r="I40" s="39"/>
      <c r="J40" s="39"/>
      <c r="K40" s="39"/>
      <c r="L40" s="39"/>
      <c r="M40" s="40"/>
      <c r="N40" s="67"/>
      <c r="O40" s="48"/>
    </row>
    <row r="41" spans="1:15" ht="15">
      <c r="A41" s="15" t="str">
        <f t="shared" si="0"/>
        <v>1.39.</v>
      </c>
      <c r="B41" s="18" t="e">
        <f>IF($E41="m",VLOOKUP($J41,Daten!$H$3:$I$123,2),VLOOKUP($J41,Daten!$J$3:$K$123,2))</f>
        <v>#N/A</v>
      </c>
      <c r="C41" s="37"/>
      <c r="D41" s="38"/>
      <c r="E41" s="39"/>
      <c r="F41" s="40"/>
      <c r="G41" s="22" t="e">
        <f>VLOOKUP($F41,Daten!$A$2:$B$46,2)</f>
        <v>#N/A</v>
      </c>
      <c r="H41" s="47"/>
      <c r="I41" s="39"/>
      <c r="J41" s="39"/>
      <c r="K41" s="39"/>
      <c r="L41" s="39"/>
      <c r="M41" s="40"/>
      <c r="N41" s="67"/>
      <c r="O41" s="48"/>
    </row>
    <row r="42" spans="1:15" ht="15">
      <c r="A42" s="15" t="str">
        <f t="shared" si="0"/>
        <v>1.39.</v>
      </c>
      <c r="B42" s="18" t="e">
        <f>IF($E42="m",VLOOKUP($J42,Daten!$H$3:$I$123,2),VLOOKUP($J42,Daten!$J$3:$K$123,2))</f>
        <v>#N/A</v>
      </c>
      <c r="C42" s="37"/>
      <c r="D42" s="38"/>
      <c r="E42" s="39"/>
      <c r="F42" s="40"/>
      <c r="G42" s="22" t="e">
        <f>VLOOKUP($F42,Daten!$A$2:$B$46,2)</f>
        <v>#N/A</v>
      </c>
      <c r="H42" s="47"/>
      <c r="I42" s="39"/>
      <c r="J42" s="39"/>
      <c r="K42" s="39"/>
      <c r="L42" s="39"/>
      <c r="M42" s="40"/>
      <c r="N42" s="67"/>
      <c r="O42" s="48"/>
    </row>
    <row r="43" spans="1:15" ht="15">
      <c r="A43" s="15" t="str">
        <f t="shared" si="0"/>
        <v>1.39.</v>
      </c>
      <c r="B43" s="18" t="e">
        <f>IF($E43="m",VLOOKUP($J43,Daten!$H$3:$I$123,2),VLOOKUP($J43,Daten!$J$3:$K$123,2))</f>
        <v>#N/A</v>
      </c>
      <c r="C43" s="37"/>
      <c r="D43" s="38"/>
      <c r="E43" s="39"/>
      <c r="F43" s="40"/>
      <c r="G43" s="22" t="e">
        <f>VLOOKUP($F43,Daten!$A$2:$B$46,2)</f>
        <v>#N/A</v>
      </c>
      <c r="H43" s="47"/>
      <c r="I43" s="39"/>
      <c r="J43" s="39"/>
      <c r="K43" s="39"/>
      <c r="L43" s="39"/>
      <c r="M43" s="40"/>
      <c r="N43" s="67"/>
      <c r="O43" s="48"/>
    </row>
    <row r="44" spans="1:15" ht="15">
      <c r="A44" s="15" t="str">
        <f t="shared" si="0"/>
        <v>1.39.</v>
      </c>
      <c r="B44" s="18" t="e">
        <f>IF($E44="m",VLOOKUP($J44,Daten!$H$3:$I$123,2),VLOOKUP($J44,Daten!$J$3:$K$123,2))</f>
        <v>#N/A</v>
      </c>
      <c r="C44" s="37"/>
      <c r="D44" s="38"/>
      <c r="E44" s="39"/>
      <c r="F44" s="40"/>
      <c r="G44" s="22" t="e">
        <f>VLOOKUP($F44,Daten!$A$2:$B$46,2)</f>
        <v>#N/A</v>
      </c>
      <c r="H44" s="47"/>
      <c r="I44" s="39"/>
      <c r="J44" s="39"/>
      <c r="K44" s="39"/>
      <c r="L44" s="39"/>
      <c r="M44" s="40"/>
      <c r="N44" s="67"/>
      <c r="O44" s="48"/>
    </row>
    <row r="45" spans="1:15" ht="15">
      <c r="A45" s="15" t="str">
        <f t="shared" si="0"/>
        <v>1.39.</v>
      </c>
      <c r="B45" s="18" t="e">
        <f>IF($E45="m",VLOOKUP($J45,Daten!$H$3:$I$123,2),VLOOKUP($J45,Daten!$J$3:$K$123,2))</f>
        <v>#N/A</v>
      </c>
      <c r="C45" s="37"/>
      <c r="D45" s="38"/>
      <c r="E45" s="39"/>
      <c r="F45" s="40"/>
      <c r="G45" s="22" t="e">
        <f>VLOOKUP($F45,Daten!$A$2:$B$46,2)</f>
        <v>#N/A</v>
      </c>
      <c r="H45" s="47"/>
      <c r="I45" s="39"/>
      <c r="J45" s="39"/>
      <c r="K45" s="39"/>
      <c r="L45" s="39"/>
      <c r="M45" s="40"/>
      <c r="N45" s="67"/>
      <c r="O45" s="48"/>
    </row>
    <row r="46" spans="1:15" ht="15">
      <c r="A46" s="15" t="str">
        <f t="shared" si="0"/>
        <v>1.39.</v>
      </c>
      <c r="B46" s="18" t="e">
        <f>IF($E46="m",VLOOKUP($J46,Daten!$H$3:$I$123,2),VLOOKUP($J46,Daten!$J$3:$K$123,2))</f>
        <v>#N/A</v>
      </c>
      <c r="C46" s="37"/>
      <c r="D46" s="38"/>
      <c r="E46" s="39"/>
      <c r="F46" s="40"/>
      <c r="G46" s="22" t="e">
        <f>VLOOKUP($F46,Daten!$A$2:$B$46,2)</f>
        <v>#N/A</v>
      </c>
      <c r="H46" s="47"/>
      <c r="I46" s="39"/>
      <c r="J46" s="39"/>
      <c r="K46" s="39"/>
      <c r="L46" s="39"/>
      <c r="M46" s="40"/>
      <c r="N46" s="67"/>
      <c r="O46" s="48"/>
    </row>
    <row r="47" spans="1:15" ht="15">
      <c r="A47" s="15" t="str">
        <f t="shared" si="0"/>
        <v>1.39.</v>
      </c>
      <c r="B47" s="18" t="e">
        <f>IF($E47="m",VLOOKUP($J47,Daten!$H$3:$I$123,2),VLOOKUP($J47,Daten!$J$3:$K$123,2))</f>
        <v>#N/A</v>
      </c>
      <c r="C47" s="37"/>
      <c r="D47" s="38"/>
      <c r="E47" s="39"/>
      <c r="F47" s="40"/>
      <c r="G47" s="22" t="e">
        <f>VLOOKUP($F47,Daten!$A$2:$B$46,2)</f>
        <v>#N/A</v>
      </c>
      <c r="H47" s="47"/>
      <c r="I47" s="39"/>
      <c r="J47" s="39"/>
      <c r="K47" s="39"/>
      <c r="L47" s="39"/>
      <c r="M47" s="40"/>
      <c r="N47" s="67"/>
      <c r="O47" s="48"/>
    </row>
    <row r="48" spans="1:15" ht="15">
      <c r="A48" s="15" t="str">
        <f t="shared" si="0"/>
        <v>1.39.</v>
      </c>
      <c r="B48" s="18" t="e">
        <f>IF($E48="m",VLOOKUP($J48,Daten!$H$3:$I$123,2),VLOOKUP($J48,Daten!$J$3:$K$123,2))</f>
        <v>#N/A</v>
      </c>
      <c r="C48" s="37"/>
      <c r="D48" s="38"/>
      <c r="E48" s="39"/>
      <c r="F48" s="40"/>
      <c r="G48" s="22" t="e">
        <f>VLOOKUP($F48,Daten!$A$2:$B$46,2)</f>
        <v>#N/A</v>
      </c>
      <c r="H48" s="47"/>
      <c r="I48" s="39"/>
      <c r="J48" s="39"/>
      <c r="K48" s="39"/>
      <c r="L48" s="39"/>
      <c r="M48" s="40"/>
      <c r="N48" s="67"/>
      <c r="O48" s="48"/>
    </row>
    <row r="49" spans="1:15" ht="15">
      <c r="A49" s="15" t="str">
        <f t="shared" si="0"/>
        <v>1.39.</v>
      </c>
      <c r="B49" s="18" t="e">
        <f>IF($E49="m",VLOOKUP($J49,Daten!$H$3:$I$123,2),VLOOKUP($J49,Daten!$J$3:$K$123,2))</f>
        <v>#N/A</v>
      </c>
      <c r="C49" s="37"/>
      <c r="D49" s="38"/>
      <c r="E49" s="39"/>
      <c r="F49" s="40"/>
      <c r="G49" s="22" t="e">
        <f>VLOOKUP($F49,Daten!$A$2:$B$46,2)</f>
        <v>#N/A</v>
      </c>
      <c r="H49" s="47"/>
      <c r="I49" s="39"/>
      <c r="J49" s="39"/>
      <c r="K49" s="39"/>
      <c r="L49" s="39"/>
      <c r="M49" s="40"/>
      <c r="N49" s="67"/>
      <c r="O49" s="48"/>
    </row>
    <row r="50" spans="1:15" ht="15">
      <c r="A50" s="15" t="str">
        <f t="shared" si="0"/>
        <v>1.39.</v>
      </c>
      <c r="B50" s="18" t="e">
        <f>IF($E50="m",VLOOKUP($J50,Daten!$H$3:$I$123,2),VLOOKUP($J50,Daten!$J$3:$K$123,2))</f>
        <v>#N/A</v>
      </c>
      <c r="C50" s="37"/>
      <c r="D50" s="38"/>
      <c r="E50" s="39"/>
      <c r="F50" s="40"/>
      <c r="G50" s="22" t="e">
        <f>VLOOKUP($F50,Daten!$A$2:$B$46,2)</f>
        <v>#N/A</v>
      </c>
      <c r="H50" s="47"/>
      <c r="I50" s="39"/>
      <c r="J50" s="39"/>
      <c r="K50" s="39"/>
      <c r="L50" s="39"/>
      <c r="M50" s="40"/>
      <c r="N50" s="67"/>
      <c r="O50" s="48"/>
    </row>
    <row r="51" spans="1:15" ht="15">
      <c r="A51" s="15" t="str">
        <f t="shared" si="0"/>
        <v>1.39.</v>
      </c>
      <c r="B51" s="18" t="e">
        <f>IF($E51="m",VLOOKUP($J51,Daten!$H$3:$I$123,2),VLOOKUP($J51,Daten!$J$3:$K$123,2))</f>
        <v>#N/A</v>
      </c>
      <c r="C51" s="37"/>
      <c r="D51" s="38"/>
      <c r="E51" s="39"/>
      <c r="F51" s="40"/>
      <c r="G51" s="22" t="e">
        <f>VLOOKUP($F51,Daten!$A$2:$B$46,2)</f>
        <v>#N/A</v>
      </c>
      <c r="H51" s="47"/>
      <c r="I51" s="39"/>
      <c r="J51" s="39"/>
      <c r="K51" s="39"/>
      <c r="L51" s="39"/>
      <c r="M51" s="40"/>
      <c r="N51" s="67"/>
      <c r="O51" s="48"/>
    </row>
    <row r="52" spans="1:15" ht="15">
      <c r="A52" s="15" t="str">
        <f t="shared" si="0"/>
        <v>1.39.</v>
      </c>
      <c r="B52" s="18" t="e">
        <f>IF($E52="m",VLOOKUP($J52,Daten!$H$3:$I$123,2),VLOOKUP($J52,Daten!$J$3:$K$123,2))</f>
        <v>#N/A</v>
      </c>
      <c r="C52" s="37"/>
      <c r="D52" s="38"/>
      <c r="E52" s="39"/>
      <c r="F52" s="40"/>
      <c r="G52" s="22" t="e">
        <f>VLOOKUP($F52,Daten!$A$2:$B$46,2)</f>
        <v>#N/A</v>
      </c>
      <c r="H52" s="47"/>
      <c r="I52" s="39"/>
      <c r="J52" s="39"/>
      <c r="K52" s="39"/>
      <c r="L52" s="39"/>
      <c r="M52" s="40"/>
      <c r="N52" s="67"/>
      <c r="O52" s="48"/>
    </row>
    <row r="53" spans="1:15" ht="15">
      <c r="A53" s="15" t="str">
        <f t="shared" si="0"/>
        <v>1.39.</v>
      </c>
      <c r="B53" s="18" t="e">
        <f>IF($E53="m",VLOOKUP($J53,Daten!$H$3:$I$123,2),VLOOKUP($J53,Daten!$J$3:$K$123,2))</f>
        <v>#N/A</v>
      </c>
      <c r="C53" s="37"/>
      <c r="D53" s="38"/>
      <c r="E53" s="39"/>
      <c r="F53" s="40"/>
      <c r="G53" s="22" t="e">
        <f>VLOOKUP($F53,Daten!$A$2:$B$46,2)</f>
        <v>#N/A</v>
      </c>
      <c r="H53" s="47"/>
      <c r="I53" s="39"/>
      <c r="J53" s="39"/>
      <c r="K53" s="39"/>
      <c r="L53" s="39"/>
      <c r="M53" s="40"/>
      <c r="N53" s="67"/>
      <c r="O53" s="48"/>
    </row>
    <row r="54" spans="1:15" ht="15">
      <c r="A54" s="15" t="str">
        <f t="shared" si="0"/>
        <v>1.39.</v>
      </c>
      <c r="B54" s="18" t="e">
        <f>IF($E54="m",VLOOKUP($J54,Daten!$H$3:$I$123,2),VLOOKUP($J54,Daten!$J$3:$K$123,2))</f>
        <v>#N/A</v>
      </c>
      <c r="C54" s="37"/>
      <c r="D54" s="38"/>
      <c r="E54" s="39"/>
      <c r="F54" s="40"/>
      <c r="G54" s="22" t="e">
        <f>VLOOKUP($F54,Daten!$A$2:$B$46,2)</f>
        <v>#N/A</v>
      </c>
      <c r="H54" s="47"/>
      <c r="I54" s="39"/>
      <c r="J54" s="39"/>
      <c r="K54" s="39"/>
      <c r="L54" s="39"/>
      <c r="M54" s="40"/>
      <c r="N54" s="67"/>
      <c r="O54" s="48"/>
    </row>
    <row r="55" spans="1:15" ht="15">
      <c r="A55" s="15" t="str">
        <f t="shared" si="0"/>
        <v>1.39.</v>
      </c>
      <c r="B55" s="18" t="e">
        <f>IF($E55="m",VLOOKUP($J55,Daten!$H$3:$I$123,2),VLOOKUP($J55,Daten!$J$3:$K$123,2))</f>
        <v>#N/A</v>
      </c>
      <c r="C55" s="37"/>
      <c r="D55" s="38"/>
      <c r="E55" s="39"/>
      <c r="F55" s="40"/>
      <c r="G55" s="22" t="e">
        <f>VLOOKUP($F55,Daten!$A$2:$B$46,2)</f>
        <v>#N/A</v>
      </c>
      <c r="H55" s="47"/>
      <c r="I55" s="39"/>
      <c r="J55" s="39"/>
      <c r="K55" s="39"/>
      <c r="L55" s="39"/>
      <c r="M55" s="40"/>
      <c r="N55" s="67"/>
      <c r="O55" s="48"/>
    </row>
    <row r="56" spans="1:15" ht="15">
      <c r="A56" s="15" t="str">
        <f t="shared" si="0"/>
        <v>1.39.</v>
      </c>
      <c r="B56" s="18" t="e">
        <f>IF($E56="m",VLOOKUP($J56,Daten!$H$3:$I$123,2),VLOOKUP($J56,Daten!$J$3:$K$123,2))</f>
        <v>#N/A</v>
      </c>
      <c r="C56" s="37"/>
      <c r="D56" s="38"/>
      <c r="E56" s="39"/>
      <c r="F56" s="40"/>
      <c r="G56" s="22" t="e">
        <f>VLOOKUP($F56,Daten!$A$2:$B$46,2)</f>
        <v>#N/A</v>
      </c>
      <c r="H56" s="47"/>
      <c r="I56" s="39"/>
      <c r="J56" s="39"/>
      <c r="K56" s="39"/>
      <c r="L56" s="39"/>
      <c r="M56" s="40"/>
      <c r="N56" s="67"/>
      <c r="O56" s="48"/>
    </row>
    <row r="57" spans="1:15" ht="15">
      <c r="A57" s="15" t="str">
        <f t="shared" si="0"/>
        <v>1.39.</v>
      </c>
      <c r="B57" s="18" t="e">
        <f>IF($E57="m",VLOOKUP($J57,Daten!$H$3:$I$123,2),VLOOKUP($J57,Daten!$J$3:$K$123,2))</f>
        <v>#N/A</v>
      </c>
      <c r="C57" s="37"/>
      <c r="D57" s="38"/>
      <c r="E57" s="39"/>
      <c r="F57" s="40"/>
      <c r="G57" s="22" t="e">
        <f>VLOOKUP($F57,Daten!$A$2:$B$46,2)</f>
        <v>#N/A</v>
      </c>
      <c r="H57" s="47"/>
      <c r="I57" s="39"/>
      <c r="J57" s="39"/>
      <c r="K57" s="39"/>
      <c r="L57" s="39"/>
      <c r="M57" s="40"/>
      <c r="N57" s="67"/>
      <c r="O57" s="48"/>
    </row>
    <row r="58" spans="1:15" ht="15">
      <c r="A58" s="15" t="str">
        <f t="shared" si="0"/>
        <v>1.39.</v>
      </c>
      <c r="B58" s="18" t="e">
        <f>IF($E58="m",VLOOKUP($J58,Daten!$H$3:$I$123,2),VLOOKUP($J58,Daten!$J$3:$K$123,2))</f>
        <v>#N/A</v>
      </c>
      <c r="C58" s="37"/>
      <c r="D58" s="38"/>
      <c r="E58" s="39"/>
      <c r="F58" s="40"/>
      <c r="G58" s="22" t="e">
        <f>VLOOKUP($F58,Daten!$A$2:$B$46,2)</f>
        <v>#N/A</v>
      </c>
      <c r="H58" s="47"/>
      <c r="I58" s="39"/>
      <c r="J58" s="39"/>
      <c r="K58" s="39"/>
      <c r="L58" s="39"/>
      <c r="M58" s="40"/>
      <c r="N58" s="67"/>
      <c r="O58" s="48"/>
    </row>
    <row r="59" spans="1:15" ht="15.75" thickBot="1">
      <c r="A59" s="16" t="str">
        <f t="shared" si="0"/>
        <v>1.39.</v>
      </c>
      <c r="B59" s="20" t="e">
        <f>IF($E59="m",VLOOKUP($J59,Daten!$H$3:$I$123,2),VLOOKUP($J59,Daten!$J$3:$K$123,2))</f>
        <v>#N/A</v>
      </c>
      <c r="C59" s="41"/>
      <c r="D59" s="42"/>
      <c r="E59" s="43"/>
      <c r="F59" s="44"/>
      <c r="G59" s="23" t="e">
        <f>VLOOKUP($F59,Daten!$A$2:$B$46,2)</f>
        <v>#N/A</v>
      </c>
      <c r="H59" s="49"/>
      <c r="I59" s="43"/>
      <c r="J59" s="43"/>
      <c r="K59" s="43"/>
      <c r="L59" s="43"/>
      <c r="M59" s="44"/>
      <c r="N59" s="70"/>
      <c r="O59" s="50"/>
    </row>
    <row r="60" spans="1:15" ht="15">
      <c r="A60" s="7"/>
      <c r="B60" s="7"/>
      <c r="C60" s="8"/>
      <c r="D60" s="8"/>
      <c r="E60" s="7"/>
      <c r="F60" s="7"/>
      <c r="G60" s="7"/>
      <c r="H60" s="7"/>
      <c r="I60" s="7"/>
      <c r="J60" s="7"/>
      <c r="K60" s="7"/>
      <c r="L60" s="7"/>
      <c r="M60" s="7"/>
      <c r="N60" s="68"/>
      <c r="O60" s="7"/>
    </row>
    <row r="61" spans="1:15" ht="15">
      <c r="A61" s="7"/>
      <c r="B61" s="7"/>
      <c r="C61" s="8"/>
      <c r="D61" s="8"/>
      <c r="E61" s="7"/>
      <c r="F61" s="7"/>
      <c r="G61" s="7"/>
      <c r="H61" s="7"/>
      <c r="I61" s="7"/>
      <c r="J61" s="7"/>
      <c r="K61" s="7"/>
      <c r="L61" s="7"/>
      <c r="M61" s="7"/>
      <c r="N61" s="68"/>
      <c r="O61" s="7"/>
    </row>
    <row r="62" spans="1:15" ht="15">
      <c r="A62" s="7"/>
      <c r="B62" s="7"/>
      <c r="C62" s="8"/>
      <c r="D62" s="8"/>
      <c r="E62" s="7"/>
      <c r="F62" s="7"/>
      <c r="G62" s="7"/>
      <c r="H62" s="7"/>
      <c r="I62" s="7"/>
      <c r="J62" s="7"/>
      <c r="K62" s="7"/>
      <c r="L62" s="7"/>
      <c r="M62" s="7"/>
      <c r="N62" s="68"/>
      <c r="O62" s="7"/>
    </row>
    <row r="63" spans="1:15" ht="15">
      <c r="A63" s="7"/>
      <c r="B63" s="7"/>
      <c r="C63" s="8"/>
      <c r="D63" s="8"/>
      <c r="E63" s="7"/>
      <c r="F63" s="7"/>
      <c r="G63" s="7"/>
      <c r="H63" s="7"/>
      <c r="I63" s="7"/>
      <c r="J63" s="7"/>
      <c r="K63" s="7"/>
      <c r="L63" s="7"/>
      <c r="M63" s="7"/>
      <c r="N63" s="68"/>
      <c r="O63" s="7"/>
    </row>
    <row r="64" spans="1:15" ht="15">
      <c r="A64" s="7"/>
      <c r="B64" s="7"/>
      <c r="C64" s="8"/>
      <c r="D64" s="8"/>
      <c r="E64" s="7"/>
      <c r="F64" s="7"/>
      <c r="G64" s="7"/>
      <c r="H64" s="7"/>
      <c r="I64" s="7"/>
      <c r="J64" s="7"/>
      <c r="K64" s="7"/>
      <c r="L64" s="7"/>
      <c r="M64" s="7"/>
      <c r="N64" s="68"/>
      <c r="O64" s="7"/>
    </row>
    <row r="65" spans="1:15" ht="15">
      <c r="A65" s="7"/>
      <c r="B65" s="7"/>
      <c r="C65" s="8"/>
      <c r="D65" s="8"/>
      <c r="E65" s="7"/>
      <c r="F65" s="7"/>
      <c r="G65" s="7"/>
      <c r="H65" s="7"/>
      <c r="I65" s="7"/>
      <c r="J65" s="7"/>
      <c r="K65" s="7"/>
      <c r="L65" s="7"/>
      <c r="M65" s="7"/>
      <c r="N65" s="68"/>
      <c r="O65" s="7"/>
    </row>
    <row r="66" spans="1:15" ht="15">
      <c r="A66" s="7"/>
      <c r="B66" s="7"/>
      <c r="C66" s="8"/>
      <c r="D66" s="8"/>
      <c r="E66" s="7"/>
      <c r="F66" s="7"/>
      <c r="G66" s="7"/>
      <c r="H66" s="7"/>
      <c r="I66" s="7"/>
      <c r="J66" s="7"/>
      <c r="K66" s="7"/>
      <c r="L66" s="7"/>
      <c r="M66" s="7"/>
      <c r="N66" s="68"/>
      <c r="O66" s="7"/>
    </row>
    <row r="67" spans="1:15" ht="15">
      <c r="A67" s="7"/>
      <c r="B67" s="7"/>
      <c r="C67" s="8"/>
      <c r="D67" s="8"/>
      <c r="E67" s="7"/>
      <c r="F67" s="7"/>
      <c r="G67" s="7"/>
      <c r="H67" s="7"/>
      <c r="I67" s="7"/>
      <c r="J67" s="7"/>
      <c r="K67" s="7"/>
      <c r="L67" s="7"/>
      <c r="M67" s="7"/>
      <c r="N67" s="68"/>
      <c r="O67" s="7"/>
    </row>
    <row r="68" spans="1:15" ht="15">
      <c r="A68" s="7"/>
      <c r="B68" s="7"/>
      <c r="C68" s="8"/>
      <c r="D68" s="8"/>
      <c r="E68" s="7"/>
      <c r="F68" s="7"/>
      <c r="G68" s="7"/>
      <c r="H68" s="7"/>
      <c r="I68" s="7"/>
      <c r="J68" s="7"/>
      <c r="K68" s="7"/>
      <c r="L68" s="7"/>
      <c r="M68" s="7"/>
      <c r="N68" s="68"/>
      <c r="O68" s="7"/>
    </row>
    <row r="69" spans="1:15" ht="15">
      <c r="A69" s="7"/>
      <c r="B69" s="7"/>
      <c r="C69" s="8"/>
      <c r="D69" s="8"/>
      <c r="E69" s="7"/>
      <c r="F69" s="7"/>
      <c r="G69" s="7"/>
      <c r="H69" s="7"/>
      <c r="I69" s="7"/>
      <c r="J69" s="7"/>
      <c r="K69" s="7"/>
      <c r="L69" s="7"/>
      <c r="M69" s="7"/>
      <c r="N69" s="68"/>
      <c r="O69" s="7"/>
    </row>
    <row r="70" spans="1:15" ht="15">
      <c r="A70" s="7"/>
      <c r="B70" s="7"/>
      <c r="C70" s="8"/>
      <c r="D70" s="8"/>
      <c r="E70" s="7"/>
      <c r="F70" s="7"/>
      <c r="G70" s="7"/>
      <c r="H70" s="7"/>
      <c r="I70" s="7"/>
      <c r="J70" s="7"/>
      <c r="K70" s="7"/>
      <c r="L70" s="7"/>
      <c r="M70" s="7"/>
      <c r="N70" s="68"/>
      <c r="O70" s="7"/>
    </row>
    <row r="71" spans="1:15" ht="15">
      <c r="A71" s="7"/>
      <c r="B71" s="7"/>
      <c r="C71" s="8"/>
      <c r="D71" s="8"/>
      <c r="E71" s="7"/>
      <c r="F71" s="7"/>
      <c r="G71" s="7"/>
      <c r="H71" s="7"/>
      <c r="I71" s="7"/>
      <c r="J71" s="7"/>
      <c r="K71" s="7"/>
      <c r="L71" s="7"/>
      <c r="M71" s="7"/>
      <c r="N71" s="68"/>
      <c r="O71" s="7"/>
    </row>
    <row r="72" spans="1:15" ht="15">
      <c r="A72" s="7"/>
      <c r="B72" s="7"/>
      <c r="C72" s="8"/>
      <c r="D72" s="8"/>
      <c r="E72" s="7"/>
      <c r="F72" s="7"/>
      <c r="G72" s="7"/>
      <c r="H72" s="7"/>
      <c r="I72" s="7"/>
      <c r="J72" s="7"/>
      <c r="K72" s="7"/>
      <c r="L72" s="7"/>
      <c r="M72" s="7"/>
      <c r="N72" s="68"/>
      <c r="O72" s="7"/>
    </row>
    <row r="73" spans="1:15" ht="15">
      <c r="A73" s="7"/>
      <c r="B73" s="7"/>
      <c r="C73" s="8"/>
      <c r="D73" s="8"/>
      <c r="E73" s="7"/>
      <c r="F73" s="7"/>
      <c r="G73" s="7"/>
      <c r="H73" s="7"/>
      <c r="I73" s="7"/>
      <c r="J73" s="7"/>
      <c r="K73" s="7"/>
      <c r="L73" s="7"/>
      <c r="M73" s="7"/>
      <c r="N73" s="68"/>
      <c r="O73" s="7"/>
    </row>
    <row r="74" spans="1:15" ht="15">
      <c r="A74" s="7"/>
      <c r="B74" s="7"/>
      <c r="C74" s="8"/>
      <c r="D74" s="8"/>
      <c r="E74" s="7"/>
      <c r="F74" s="7"/>
      <c r="G74" s="7"/>
      <c r="H74" s="7"/>
      <c r="I74" s="7"/>
      <c r="J74" s="7"/>
      <c r="K74" s="7"/>
      <c r="L74" s="7"/>
      <c r="M74" s="7"/>
      <c r="N74" s="68"/>
      <c r="O74" s="7"/>
    </row>
    <row r="75" spans="1:15" ht="15">
      <c r="A75" s="7"/>
      <c r="B75" s="7"/>
      <c r="C75" s="8"/>
      <c r="D75" s="8"/>
      <c r="E75" s="7"/>
      <c r="F75" s="7"/>
      <c r="G75" s="7"/>
      <c r="H75" s="7"/>
      <c r="I75" s="7"/>
      <c r="J75" s="7"/>
      <c r="K75" s="7"/>
      <c r="L75" s="7"/>
      <c r="M75" s="7"/>
      <c r="N75" s="68"/>
      <c r="O75" s="7"/>
    </row>
    <row r="76" spans="1:15" ht="15">
      <c r="A76" s="7"/>
      <c r="B76" s="7"/>
      <c r="C76" s="8"/>
      <c r="D76" s="8"/>
      <c r="E76" s="7"/>
      <c r="F76" s="7"/>
      <c r="G76" s="7"/>
      <c r="H76" s="7"/>
      <c r="I76" s="7"/>
      <c r="J76" s="7"/>
      <c r="K76" s="7"/>
      <c r="L76" s="7"/>
      <c r="M76" s="7"/>
      <c r="N76" s="68"/>
      <c r="O76" s="7"/>
    </row>
    <row r="77" spans="1:15" ht="15">
      <c r="A77" s="7"/>
      <c r="B77" s="7"/>
      <c r="C77" s="8"/>
      <c r="D77" s="8"/>
      <c r="E77" s="7"/>
      <c r="F77" s="7"/>
      <c r="G77" s="7"/>
      <c r="H77" s="7"/>
      <c r="I77" s="7"/>
      <c r="J77" s="7"/>
      <c r="K77" s="7"/>
      <c r="L77" s="7"/>
      <c r="M77" s="7"/>
      <c r="N77" s="68"/>
      <c r="O77" s="7"/>
    </row>
    <row r="78" spans="1:15" ht="15">
      <c r="A78" s="7"/>
      <c r="B78" s="7"/>
      <c r="C78" s="8"/>
      <c r="D78" s="8"/>
      <c r="E78" s="7"/>
      <c r="F78" s="7"/>
      <c r="G78" s="7"/>
      <c r="H78" s="7"/>
      <c r="I78" s="7"/>
      <c r="J78" s="7"/>
      <c r="K78" s="7"/>
      <c r="L78" s="7"/>
      <c r="M78" s="7"/>
      <c r="N78" s="68"/>
      <c r="O78" s="7"/>
    </row>
    <row r="79" spans="1:15" ht="15">
      <c r="A79" s="7"/>
      <c r="B79" s="7"/>
      <c r="C79" s="8"/>
      <c r="D79" s="8"/>
      <c r="E79" s="7"/>
      <c r="F79" s="7"/>
      <c r="G79" s="7"/>
      <c r="H79" s="7"/>
      <c r="I79" s="7"/>
      <c r="J79" s="7"/>
      <c r="K79" s="7"/>
      <c r="L79" s="7"/>
      <c r="M79" s="7"/>
      <c r="N79" s="68"/>
      <c r="O79" s="7"/>
    </row>
    <row r="80" spans="1:15" ht="15">
      <c r="A80" s="7"/>
      <c r="B80" s="7"/>
      <c r="C80" s="8"/>
      <c r="D80" s="8"/>
      <c r="E80" s="7"/>
      <c r="F80" s="7"/>
      <c r="G80" s="7"/>
      <c r="H80" s="7"/>
      <c r="I80" s="7"/>
      <c r="J80" s="7"/>
      <c r="K80" s="7"/>
      <c r="L80" s="7"/>
      <c r="M80" s="7"/>
      <c r="N80" s="68"/>
      <c r="O80" s="7"/>
    </row>
    <row r="81" spans="1:15" ht="15">
      <c r="A81" s="7"/>
      <c r="B81" s="7"/>
      <c r="C81" s="8"/>
      <c r="D81" s="8"/>
      <c r="E81" s="7"/>
      <c r="F81" s="7"/>
      <c r="G81" s="7"/>
      <c r="H81" s="7"/>
      <c r="I81" s="7"/>
      <c r="J81" s="7"/>
      <c r="K81" s="7"/>
      <c r="L81" s="7"/>
      <c r="M81" s="7"/>
      <c r="N81" s="68"/>
      <c r="O81" s="7"/>
    </row>
    <row r="82" spans="1:15" ht="15">
      <c r="A82" s="7"/>
      <c r="B82" s="7"/>
      <c r="C82" s="8"/>
      <c r="D82" s="8"/>
      <c r="E82" s="7"/>
      <c r="F82" s="7"/>
      <c r="G82" s="7"/>
      <c r="H82" s="7"/>
      <c r="I82" s="7"/>
      <c r="J82" s="7"/>
      <c r="K82" s="7"/>
      <c r="L82" s="7"/>
      <c r="M82" s="7"/>
      <c r="N82" s="68"/>
      <c r="O82" s="7"/>
    </row>
    <row r="83" spans="1:15" ht="15">
      <c r="A83" s="7"/>
      <c r="B83" s="7"/>
      <c r="C83" s="8"/>
      <c r="D83" s="8"/>
      <c r="E83" s="7"/>
      <c r="F83" s="7"/>
      <c r="G83" s="7"/>
      <c r="H83" s="7"/>
      <c r="I83" s="7"/>
      <c r="J83" s="7"/>
      <c r="K83" s="7"/>
      <c r="L83" s="7"/>
      <c r="M83" s="7"/>
      <c r="N83" s="68"/>
      <c r="O83" s="7"/>
    </row>
    <row r="84" spans="1:15" ht="15">
      <c r="A84" s="7"/>
      <c r="B84" s="7"/>
      <c r="C84" s="8"/>
      <c r="D84" s="8"/>
      <c r="E84" s="7"/>
      <c r="F84" s="7"/>
      <c r="G84" s="7"/>
      <c r="H84" s="7"/>
      <c r="I84" s="7"/>
      <c r="J84" s="7"/>
      <c r="K84" s="7"/>
      <c r="L84" s="7"/>
      <c r="M84" s="7"/>
      <c r="N84" s="68"/>
      <c r="O84" s="7"/>
    </row>
    <row r="85" spans="1:15" ht="15">
      <c r="A85" s="7"/>
      <c r="B85" s="7"/>
      <c r="C85" s="8"/>
      <c r="D85" s="8"/>
      <c r="E85" s="7"/>
      <c r="F85" s="7"/>
      <c r="G85" s="7"/>
      <c r="H85" s="7"/>
      <c r="I85" s="7"/>
      <c r="J85" s="7"/>
      <c r="K85" s="7"/>
      <c r="L85" s="7"/>
      <c r="M85" s="7"/>
      <c r="N85" s="68"/>
      <c r="O85" s="7"/>
    </row>
    <row r="86" spans="1:15" ht="15">
      <c r="A86" s="7"/>
      <c r="B86" s="7"/>
      <c r="C86" s="8"/>
      <c r="D86" s="8"/>
      <c r="E86" s="7"/>
      <c r="F86" s="7"/>
      <c r="G86" s="7"/>
      <c r="H86" s="7"/>
      <c r="I86" s="7"/>
      <c r="J86" s="7"/>
      <c r="K86" s="7"/>
      <c r="L86" s="7"/>
      <c r="M86" s="7"/>
      <c r="N86" s="68"/>
      <c r="O86" s="7"/>
    </row>
    <row r="87" spans="1:15" ht="15">
      <c r="A87" s="7"/>
      <c r="B87" s="7"/>
      <c r="C87" s="8"/>
      <c r="D87" s="8"/>
      <c r="E87" s="7"/>
      <c r="F87" s="7"/>
      <c r="G87" s="7"/>
      <c r="H87" s="7"/>
      <c r="I87" s="7"/>
      <c r="J87" s="7"/>
      <c r="K87" s="7"/>
      <c r="L87" s="7"/>
      <c r="M87" s="7"/>
      <c r="N87" s="68"/>
      <c r="O87" s="7"/>
    </row>
    <row r="88" spans="1:16" ht="15">
      <c r="A88" s="7"/>
      <c r="B88" s="7"/>
      <c r="C88" s="8"/>
      <c r="D88" s="8"/>
      <c r="E88" s="7"/>
      <c r="F88" s="7"/>
      <c r="G88" s="7"/>
      <c r="H88" s="7"/>
      <c r="I88" s="7"/>
      <c r="J88" s="7"/>
      <c r="K88" s="7"/>
      <c r="L88" s="7"/>
      <c r="M88" s="7"/>
      <c r="N88" s="68"/>
      <c r="O88" s="7"/>
      <c r="P88" s="9"/>
    </row>
    <row r="89" spans="1:16" ht="15">
      <c r="A89" s="7"/>
      <c r="B89" s="7"/>
      <c r="C89" s="8"/>
      <c r="D89" s="8"/>
      <c r="E89" s="7"/>
      <c r="F89" s="7"/>
      <c r="G89" s="7"/>
      <c r="H89" s="7"/>
      <c r="I89" s="7"/>
      <c r="J89" s="7"/>
      <c r="K89" s="7"/>
      <c r="L89" s="7"/>
      <c r="M89" s="7"/>
      <c r="N89" s="68"/>
      <c r="O89" s="7"/>
      <c r="P89" s="9"/>
    </row>
    <row r="90" spans="1:16" ht="15">
      <c r="A90" s="7"/>
      <c r="B90" s="7"/>
      <c r="C90" s="8"/>
      <c r="D90" s="8"/>
      <c r="E90" s="7"/>
      <c r="F90" s="7"/>
      <c r="G90" s="7"/>
      <c r="H90" s="7"/>
      <c r="I90" s="7"/>
      <c r="J90" s="7"/>
      <c r="K90" s="7"/>
      <c r="L90" s="7"/>
      <c r="M90" s="7"/>
      <c r="N90" s="68"/>
      <c r="O90" s="7"/>
      <c r="P90" s="9"/>
    </row>
    <row r="91" spans="1:16" ht="15">
      <c r="A91" s="7"/>
      <c r="B91" s="7"/>
      <c r="C91" s="8"/>
      <c r="D91" s="8"/>
      <c r="E91" s="7"/>
      <c r="F91" s="7"/>
      <c r="G91" s="7"/>
      <c r="H91" s="7"/>
      <c r="I91" s="7"/>
      <c r="J91" s="7"/>
      <c r="K91" s="7"/>
      <c r="L91" s="7"/>
      <c r="M91" s="7"/>
      <c r="N91" s="68"/>
      <c r="O91" s="7"/>
      <c r="P91" s="9"/>
    </row>
    <row r="92" spans="1:16" ht="15">
      <c r="A92" s="7"/>
      <c r="B92" s="7"/>
      <c r="C92" s="8"/>
      <c r="D92" s="8"/>
      <c r="E92" s="7"/>
      <c r="F92" s="7"/>
      <c r="G92" s="7"/>
      <c r="H92" s="7"/>
      <c r="I92" s="7"/>
      <c r="J92" s="7"/>
      <c r="K92" s="7"/>
      <c r="L92" s="7"/>
      <c r="M92" s="7"/>
      <c r="N92" s="68"/>
      <c r="O92" s="7"/>
      <c r="P92" s="9"/>
    </row>
  </sheetData>
  <sheetProtection sheet="1"/>
  <mergeCells count="1">
    <mergeCell ref="A1:O1"/>
  </mergeCells>
  <conditionalFormatting sqref="L3:L59">
    <cfRule type="containsText" priority="5" dxfId="7" operator="containsText" text="M4">
      <formula>NOT(ISERROR(SEARCH("M4",L3)))</formula>
    </cfRule>
    <cfRule type="containsText" priority="6" dxfId="6" operator="containsText" text="M3">
      <formula>NOT(ISERROR(SEARCH("M3",L3)))</formula>
    </cfRule>
    <cfRule type="containsText" priority="7" dxfId="0" operator="containsText" text="M2">
      <formula>NOT(ISERROR(SEARCH("M2",L3)))</formula>
    </cfRule>
    <cfRule type="containsText" priority="10" dxfId="156" operator="containsText" text="M1">
      <formula>NOT(ISERROR(SEARCH("M1",L3)))</formula>
    </cfRule>
  </conditionalFormatting>
  <conditionalFormatting sqref="O3:O59">
    <cfRule type="containsText" priority="9" dxfId="4" operator="containsText" text="Breitensport">
      <formula>NOT(ISERROR(SEARCH("Breitensport",O3)))</formula>
    </cfRule>
  </conditionalFormatting>
  <conditionalFormatting sqref="G1 G3:G65536">
    <cfRule type="containsText" priority="8" dxfId="157" operator="containsText" text="nicht vergeben">
      <formula>NOT(ISERROR(SEARCH("nicht vergeben",G1)))</formula>
    </cfRule>
  </conditionalFormatting>
  <conditionalFormatting sqref="B3:B59">
    <cfRule type="containsText" priority="3" dxfId="157" operator="containsText" text="YY">
      <formula>NOT(ISERROR(SEARCH("YY",B3)))</formula>
    </cfRule>
    <cfRule type="containsText" priority="4" dxfId="157" operator="containsText" text="XX">
      <formula>NOT(ISERROR(SEARCH("XX",B3)))</formula>
    </cfRule>
  </conditionalFormatting>
  <conditionalFormatting sqref="G2">
    <cfRule type="containsText" priority="2" dxfId="157" operator="containsText" text="nicht vergeben">
      <formula>NOT(ISERROR(SEARCH("nicht vergeben",G2)))</formula>
    </cfRule>
  </conditionalFormatting>
  <conditionalFormatting sqref="N1:N65536">
    <cfRule type="containsText" priority="1" dxfId="0" operator="containsText" text="Ja">
      <formula>NOT(ISERROR(SEARCH("Ja",N1)))</formula>
    </cfRule>
  </conditionalFormatting>
  <printOptions/>
  <pageMargins left="0.7" right="0.7" top="0.787401575" bottom="0.7874015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P92"/>
  <sheetViews>
    <sheetView showGridLines="0" zoomScalePageLayoutView="0" workbookViewId="0" topLeftCell="A1">
      <selection activeCell="A2" sqref="A2"/>
    </sheetView>
  </sheetViews>
  <sheetFormatPr defaultColWidth="11.57421875" defaultRowHeight="15"/>
  <cols>
    <col min="1" max="1" width="6.421875" style="4" customWidth="1"/>
    <col min="2" max="2" width="4.28125" style="4" customWidth="1"/>
    <col min="3" max="4" width="15.7109375" style="5" customWidth="1"/>
    <col min="5" max="5" width="3.57421875" style="4" customWidth="1"/>
    <col min="6" max="6" width="6.421875" style="4" customWidth="1"/>
    <col min="7" max="7" width="19.28125" style="4" customWidth="1"/>
    <col min="8" max="8" width="7.140625" style="4" customWidth="1"/>
    <col min="9" max="10" width="5.7109375" style="4" customWidth="1"/>
    <col min="11" max="11" width="10.00390625" style="4" customWidth="1"/>
    <col min="12" max="12" width="5.00390625" style="4" customWidth="1"/>
    <col min="13" max="13" width="3.57421875" style="4" customWidth="1"/>
    <col min="14" max="14" width="3.57421875" style="69" hidden="1" customWidth="1"/>
    <col min="15" max="15" width="21.421875" style="4" customWidth="1"/>
    <col min="16" max="16384" width="11.57421875" style="3" customWidth="1"/>
  </cols>
  <sheetData>
    <row r="1" spans="1:15" s="6" customFormat="1" ht="27" thickBot="1">
      <c r="A1" s="206" t="s">
        <v>137</v>
      </c>
      <c r="B1" s="206"/>
      <c r="C1" s="206"/>
      <c r="D1" s="206"/>
      <c r="E1" s="206"/>
      <c r="F1" s="206"/>
      <c r="G1" s="206"/>
      <c r="H1" s="206"/>
      <c r="I1" s="206"/>
      <c r="J1" s="206"/>
      <c r="K1" s="206"/>
      <c r="L1" s="206"/>
      <c r="M1" s="206"/>
      <c r="N1" s="206"/>
      <c r="O1" s="206"/>
    </row>
    <row r="2" spans="1:15" ht="105" customHeight="1" thickBot="1">
      <c r="A2" s="24" t="s">
        <v>54</v>
      </c>
      <c r="B2" s="25" t="s">
        <v>55</v>
      </c>
      <c r="C2" s="17" t="s">
        <v>0</v>
      </c>
      <c r="D2" s="13" t="s">
        <v>1</v>
      </c>
      <c r="E2" s="10" t="s">
        <v>82</v>
      </c>
      <c r="F2" s="54" t="s">
        <v>81</v>
      </c>
      <c r="G2" s="26" t="s">
        <v>2</v>
      </c>
      <c r="H2" s="53" t="s">
        <v>77</v>
      </c>
      <c r="I2" s="52" t="s">
        <v>78</v>
      </c>
      <c r="J2" s="52" t="s">
        <v>80</v>
      </c>
      <c r="K2" s="55" t="s">
        <v>79</v>
      </c>
      <c r="L2" s="11" t="s">
        <v>56</v>
      </c>
      <c r="M2" s="12" t="s">
        <v>46</v>
      </c>
      <c r="N2" s="65" t="s">
        <v>93</v>
      </c>
      <c r="O2" s="14" t="s">
        <v>58</v>
      </c>
    </row>
    <row r="3" spans="1:15" ht="15">
      <c r="A3" s="51" t="str">
        <f>IF(O3="Breitensport","B1.40.","1.40.")</f>
        <v>1.40.</v>
      </c>
      <c r="B3" s="18" t="e">
        <f>IF($E3="m",VLOOKUP($J3,Daten!$D$3:$E$123,2),VLOOKUP($J3,Daten!$F$3:$G$123,2))</f>
        <v>#N/A</v>
      </c>
      <c r="C3" s="33"/>
      <c r="D3" s="34"/>
      <c r="E3" s="35"/>
      <c r="F3" s="36"/>
      <c r="G3" s="21" t="e">
        <f>VLOOKUP($F3,Daten!$A$2:$B$46,2)</f>
        <v>#N/A</v>
      </c>
      <c r="H3" s="45"/>
      <c r="I3" s="35"/>
      <c r="J3" s="35"/>
      <c r="K3" s="35"/>
      <c r="L3" s="35"/>
      <c r="M3" s="36"/>
      <c r="N3" s="66"/>
      <c r="O3" s="46"/>
    </row>
    <row r="4" spans="1:15" ht="15">
      <c r="A4" s="51" t="str">
        <f aca="true" t="shared" si="0" ref="A4:A59">IF(O4="Breitensport","B1.40.","1.40.")</f>
        <v>1.40.</v>
      </c>
      <c r="B4" s="19" t="e">
        <f>IF($E4="m",VLOOKUP($J4,Daten!$D$3:$E$123,2),VLOOKUP($J4,Daten!$F$3:$G$123,2))</f>
        <v>#N/A</v>
      </c>
      <c r="C4" s="37"/>
      <c r="D4" s="38"/>
      <c r="E4" s="39"/>
      <c r="F4" s="40"/>
      <c r="G4" s="22" t="e">
        <f>VLOOKUP($F4,Daten!$A$2:$B$46,2)</f>
        <v>#N/A</v>
      </c>
      <c r="H4" s="47"/>
      <c r="I4" s="39"/>
      <c r="J4" s="39"/>
      <c r="K4" s="39"/>
      <c r="L4" s="39"/>
      <c r="M4" s="40"/>
      <c r="N4" s="67"/>
      <c r="O4" s="48"/>
    </row>
    <row r="5" spans="1:15" ht="15">
      <c r="A5" s="51" t="str">
        <f t="shared" si="0"/>
        <v>1.40.</v>
      </c>
      <c r="B5" s="19" t="e">
        <f>IF($E5="m",VLOOKUP($J5,Daten!$D$3:$E$123,2),VLOOKUP($J5,Daten!$F$3:$G$123,2))</f>
        <v>#N/A</v>
      </c>
      <c r="C5" s="37"/>
      <c r="D5" s="38"/>
      <c r="E5" s="39"/>
      <c r="F5" s="40"/>
      <c r="G5" s="22" t="e">
        <f>VLOOKUP($F5,Daten!$A$2:$B$46,2)</f>
        <v>#N/A</v>
      </c>
      <c r="H5" s="47"/>
      <c r="I5" s="39"/>
      <c r="J5" s="39"/>
      <c r="K5" s="39"/>
      <c r="L5" s="39"/>
      <c r="M5" s="40"/>
      <c r="N5" s="67"/>
      <c r="O5" s="48"/>
    </row>
    <row r="6" spans="1:15" ht="15">
      <c r="A6" s="51" t="str">
        <f t="shared" si="0"/>
        <v>1.40.</v>
      </c>
      <c r="B6" s="19" t="e">
        <f>IF($E6="m",VLOOKUP($J6,Daten!$D$3:$E$123,2),VLOOKUP($J6,Daten!$F$3:$G$123,2))</f>
        <v>#N/A</v>
      </c>
      <c r="C6" s="37"/>
      <c r="D6" s="38"/>
      <c r="E6" s="39"/>
      <c r="F6" s="40"/>
      <c r="G6" s="22" t="e">
        <f>VLOOKUP($F6,Daten!$A$2:$B$46,2)</f>
        <v>#N/A</v>
      </c>
      <c r="H6" s="47"/>
      <c r="I6" s="39"/>
      <c r="J6" s="39"/>
      <c r="K6" s="39"/>
      <c r="L6" s="39"/>
      <c r="M6" s="40"/>
      <c r="N6" s="67"/>
      <c r="O6" s="48"/>
    </row>
    <row r="7" spans="1:15" ht="15">
      <c r="A7" s="51" t="str">
        <f t="shared" si="0"/>
        <v>1.40.</v>
      </c>
      <c r="B7" s="19" t="e">
        <f>IF($E7="m",VLOOKUP($J7,Daten!$D$3:$E$123,2),VLOOKUP($J7,Daten!$F$3:$G$123,2))</f>
        <v>#N/A</v>
      </c>
      <c r="C7" s="37"/>
      <c r="D7" s="38"/>
      <c r="E7" s="39"/>
      <c r="F7" s="40"/>
      <c r="G7" s="22" t="e">
        <f>VLOOKUP($F7,Daten!$A$2:$B$46,2)</f>
        <v>#N/A</v>
      </c>
      <c r="H7" s="47"/>
      <c r="I7" s="39"/>
      <c r="J7" s="39"/>
      <c r="K7" s="39"/>
      <c r="L7" s="39"/>
      <c r="M7" s="40"/>
      <c r="N7" s="67"/>
      <c r="O7" s="48"/>
    </row>
    <row r="8" spans="1:15" ht="15">
      <c r="A8" s="51" t="str">
        <f t="shared" si="0"/>
        <v>1.40.</v>
      </c>
      <c r="B8" s="19" t="e">
        <f>IF($E8="m",VLOOKUP($J8,Daten!$D$3:$E$123,2),VLOOKUP($J8,Daten!$F$3:$G$123,2))</f>
        <v>#N/A</v>
      </c>
      <c r="C8" s="37"/>
      <c r="D8" s="38"/>
      <c r="E8" s="39"/>
      <c r="F8" s="40"/>
      <c r="G8" s="22" t="e">
        <f>VLOOKUP($F8,Daten!$A$2:$B$46,2)</f>
        <v>#N/A</v>
      </c>
      <c r="H8" s="47"/>
      <c r="I8" s="39"/>
      <c r="J8" s="39"/>
      <c r="K8" s="39"/>
      <c r="L8" s="39"/>
      <c r="M8" s="40"/>
      <c r="N8" s="67"/>
      <c r="O8" s="48"/>
    </row>
    <row r="9" spans="1:15" ht="15">
      <c r="A9" s="51" t="str">
        <f t="shared" si="0"/>
        <v>1.40.</v>
      </c>
      <c r="B9" s="19" t="e">
        <f>IF($E9="m",VLOOKUP($J9,Daten!$D$3:$E$123,2),VLOOKUP($J9,Daten!$F$3:$G$123,2))</f>
        <v>#N/A</v>
      </c>
      <c r="C9" s="37"/>
      <c r="D9" s="38"/>
      <c r="E9" s="39"/>
      <c r="F9" s="40"/>
      <c r="G9" s="22" t="e">
        <f>VLOOKUP($F9,Daten!$A$2:$B$46,2)</f>
        <v>#N/A</v>
      </c>
      <c r="H9" s="47"/>
      <c r="I9" s="39"/>
      <c r="J9" s="39"/>
      <c r="K9" s="39"/>
      <c r="L9" s="39"/>
      <c r="M9" s="40"/>
      <c r="N9" s="67"/>
      <c r="O9" s="48"/>
    </row>
    <row r="10" spans="1:15" ht="15">
      <c r="A10" s="51" t="str">
        <f t="shared" si="0"/>
        <v>1.40.</v>
      </c>
      <c r="B10" s="19" t="e">
        <f>IF($E10="m",VLOOKUP($J10,Daten!$D$3:$E$123,2),VLOOKUP($J10,Daten!$F$3:$G$123,2))</f>
        <v>#N/A</v>
      </c>
      <c r="C10" s="37"/>
      <c r="D10" s="38"/>
      <c r="E10" s="39"/>
      <c r="F10" s="40"/>
      <c r="G10" s="22" t="e">
        <f>VLOOKUP($F10,Daten!$A$2:$B$46,2)</f>
        <v>#N/A</v>
      </c>
      <c r="H10" s="47"/>
      <c r="I10" s="39"/>
      <c r="J10" s="39"/>
      <c r="K10" s="39"/>
      <c r="L10" s="39"/>
      <c r="M10" s="40"/>
      <c r="N10" s="67"/>
      <c r="O10" s="48"/>
    </row>
    <row r="11" spans="1:15" ht="15">
      <c r="A11" s="51" t="str">
        <f t="shared" si="0"/>
        <v>1.40.</v>
      </c>
      <c r="B11" s="19" t="e">
        <f>IF($E11="m",VLOOKUP($J11,Daten!$D$3:$E$123,2),VLOOKUP($J11,Daten!$F$3:$G$123,2))</f>
        <v>#N/A</v>
      </c>
      <c r="C11" s="37"/>
      <c r="D11" s="38"/>
      <c r="E11" s="39"/>
      <c r="F11" s="40"/>
      <c r="G11" s="22" t="e">
        <f>VLOOKUP($F11,Daten!$A$2:$B$46,2)</f>
        <v>#N/A</v>
      </c>
      <c r="H11" s="47"/>
      <c r="I11" s="39"/>
      <c r="J11" s="39"/>
      <c r="K11" s="39"/>
      <c r="L11" s="39"/>
      <c r="M11" s="40"/>
      <c r="N11" s="67"/>
      <c r="O11" s="48"/>
    </row>
    <row r="12" spans="1:15" ht="15">
      <c r="A12" s="51" t="str">
        <f t="shared" si="0"/>
        <v>1.40.</v>
      </c>
      <c r="B12" s="19" t="e">
        <f>IF($E12="m",VLOOKUP($J12,Daten!$D$3:$E$123,2),VLOOKUP($J12,Daten!$F$3:$G$123,2))</f>
        <v>#N/A</v>
      </c>
      <c r="C12" s="37"/>
      <c r="D12" s="38"/>
      <c r="E12" s="39"/>
      <c r="F12" s="40"/>
      <c r="G12" s="22" t="e">
        <f>VLOOKUP($F12,Daten!$A$2:$B$46,2)</f>
        <v>#N/A</v>
      </c>
      <c r="H12" s="47"/>
      <c r="I12" s="39"/>
      <c r="J12" s="39"/>
      <c r="K12" s="39"/>
      <c r="L12" s="39"/>
      <c r="M12" s="40"/>
      <c r="N12" s="67"/>
      <c r="O12" s="48"/>
    </row>
    <row r="13" spans="1:15" ht="15">
      <c r="A13" s="51" t="str">
        <f t="shared" si="0"/>
        <v>1.40.</v>
      </c>
      <c r="B13" s="19" t="e">
        <f>IF($E13="m",VLOOKUP($J13,Daten!$D$3:$E$123,2),VLOOKUP($J13,Daten!$F$3:$G$123,2))</f>
        <v>#N/A</v>
      </c>
      <c r="C13" s="37"/>
      <c r="D13" s="38"/>
      <c r="E13" s="39"/>
      <c r="F13" s="40"/>
      <c r="G13" s="22" t="e">
        <f>VLOOKUP($F13,Daten!$A$2:$B$46,2)</f>
        <v>#N/A</v>
      </c>
      <c r="H13" s="47"/>
      <c r="I13" s="39"/>
      <c r="J13" s="39"/>
      <c r="K13" s="39"/>
      <c r="L13" s="39"/>
      <c r="M13" s="40"/>
      <c r="N13" s="67"/>
      <c r="O13" s="48"/>
    </row>
    <row r="14" spans="1:15" ht="15">
      <c r="A14" s="51" t="str">
        <f t="shared" si="0"/>
        <v>1.40.</v>
      </c>
      <c r="B14" s="19" t="e">
        <f>IF($E14="m",VLOOKUP($J14,Daten!$D$3:$E$123,2),VLOOKUP($J14,Daten!$F$3:$G$123,2))</f>
        <v>#N/A</v>
      </c>
      <c r="C14" s="37"/>
      <c r="D14" s="38"/>
      <c r="E14" s="39"/>
      <c r="F14" s="40"/>
      <c r="G14" s="22" t="e">
        <f>VLOOKUP($F14,Daten!$A$2:$B$46,2)</f>
        <v>#N/A</v>
      </c>
      <c r="H14" s="47"/>
      <c r="I14" s="39"/>
      <c r="J14" s="39"/>
      <c r="K14" s="39"/>
      <c r="L14" s="39"/>
      <c r="M14" s="40"/>
      <c r="N14" s="67"/>
      <c r="O14" s="48"/>
    </row>
    <row r="15" spans="1:15" ht="15">
      <c r="A15" s="51" t="str">
        <f t="shared" si="0"/>
        <v>1.40.</v>
      </c>
      <c r="B15" s="19" t="e">
        <f>IF($E15="m",VLOOKUP($J15,Daten!$D$3:$E$123,2),VLOOKUP($J15,Daten!$F$3:$G$123,2))</f>
        <v>#N/A</v>
      </c>
      <c r="C15" s="37"/>
      <c r="D15" s="38"/>
      <c r="E15" s="39"/>
      <c r="F15" s="40"/>
      <c r="G15" s="22" t="e">
        <f>VLOOKUP($F15,Daten!$A$2:$B$46,2)</f>
        <v>#N/A</v>
      </c>
      <c r="H15" s="47"/>
      <c r="I15" s="39"/>
      <c r="J15" s="39"/>
      <c r="K15" s="39"/>
      <c r="L15" s="39"/>
      <c r="M15" s="40"/>
      <c r="N15" s="67"/>
      <c r="O15" s="48"/>
    </row>
    <row r="16" spans="1:15" ht="15">
      <c r="A16" s="51" t="str">
        <f t="shared" si="0"/>
        <v>1.40.</v>
      </c>
      <c r="B16" s="19" t="e">
        <f>IF($E16="m",VLOOKUP($J16,Daten!$D$3:$E$123,2),VLOOKUP($J16,Daten!$F$3:$G$123,2))</f>
        <v>#N/A</v>
      </c>
      <c r="C16" s="37"/>
      <c r="D16" s="38"/>
      <c r="E16" s="39"/>
      <c r="F16" s="40"/>
      <c r="G16" s="22" t="e">
        <f>VLOOKUP($F16,Daten!$A$2:$B$46,2)</f>
        <v>#N/A</v>
      </c>
      <c r="H16" s="47"/>
      <c r="I16" s="39"/>
      <c r="J16" s="39"/>
      <c r="K16" s="39"/>
      <c r="L16" s="39"/>
      <c r="M16" s="40"/>
      <c r="N16" s="67"/>
      <c r="O16" s="48"/>
    </row>
    <row r="17" spans="1:15" ht="15">
      <c r="A17" s="51" t="str">
        <f t="shared" si="0"/>
        <v>1.40.</v>
      </c>
      <c r="B17" s="19" t="e">
        <f>IF($E17="m",VLOOKUP($J17,Daten!$D$3:$E$123,2),VLOOKUP($J17,Daten!$F$3:$G$123,2))</f>
        <v>#N/A</v>
      </c>
      <c r="C17" s="37"/>
      <c r="D17" s="38"/>
      <c r="E17" s="39"/>
      <c r="F17" s="40"/>
      <c r="G17" s="22" t="e">
        <f>VLOOKUP($F17,Daten!$A$2:$B$46,2)</f>
        <v>#N/A</v>
      </c>
      <c r="H17" s="47"/>
      <c r="I17" s="39"/>
      <c r="J17" s="39"/>
      <c r="K17" s="39"/>
      <c r="L17" s="39"/>
      <c r="M17" s="40"/>
      <c r="N17" s="67"/>
      <c r="O17" s="48"/>
    </row>
    <row r="18" spans="1:15" ht="15">
      <c r="A18" s="51" t="str">
        <f t="shared" si="0"/>
        <v>1.40.</v>
      </c>
      <c r="B18" s="19" t="e">
        <f>IF($E18="m",VLOOKUP($J18,Daten!$D$3:$E$123,2),VLOOKUP($J18,Daten!$F$3:$G$123,2))</f>
        <v>#N/A</v>
      </c>
      <c r="C18" s="37"/>
      <c r="D18" s="38"/>
      <c r="E18" s="39"/>
      <c r="F18" s="40"/>
      <c r="G18" s="22" t="e">
        <f>VLOOKUP($F18,Daten!$A$2:$B$46,2)</f>
        <v>#N/A</v>
      </c>
      <c r="H18" s="47"/>
      <c r="I18" s="39"/>
      <c r="J18" s="39"/>
      <c r="K18" s="39"/>
      <c r="L18" s="39"/>
      <c r="M18" s="40"/>
      <c r="N18" s="67"/>
      <c r="O18" s="48"/>
    </row>
    <row r="19" spans="1:15" ht="15">
      <c r="A19" s="51" t="str">
        <f t="shared" si="0"/>
        <v>1.40.</v>
      </c>
      <c r="B19" s="19" t="e">
        <f>IF($E19="m",VLOOKUP($J19,Daten!$D$3:$E$123,2),VLOOKUP($J19,Daten!$F$3:$G$123,2))</f>
        <v>#N/A</v>
      </c>
      <c r="C19" s="37"/>
      <c r="D19" s="38"/>
      <c r="E19" s="39"/>
      <c r="F19" s="40"/>
      <c r="G19" s="22" t="e">
        <f>VLOOKUP($F19,Daten!$A$2:$B$46,2)</f>
        <v>#N/A</v>
      </c>
      <c r="H19" s="47"/>
      <c r="I19" s="39"/>
      <c r="J19" s="39"/>
      <c r="K19" s="39"/>
      <c r="L19" s="39"/>
      <c r="M19" s="40"/>
      <c r="N19" s="67"/>
      <c r="O19" s="48"/>
    </row>
    <row r="20" spans="1:15" ht="15">
      <c r="A20" s="51" t="str">
        <f t="shared" si="0"/>
        <v>1.40.</v>
      </c>
      <c r="B20" s="19" t="e">
        <f>IF($E20="m",VLOOKUP($J20,Daten!$D$3:$E$123,2),VLOOKUP($J20,Daten!$F$3:$G$123,2))</f>
        <v>#N/A</v>
      </c>
      <c r="C20" s="37"/>
      <c r="D20" s="38"/>
      <c r="E20" s="39"/>
      <c r="F20" s="40"/>
      <c r="G20" s="22" t="e">
        <f>VLOOKUP($F20,Daten!$A$2:$B$46,2)</f>
        <v>#N/A</v>
      </c>
      <c r="H20" s="47"/>
      <c r="I20" s="39"/>
      <c r="J20" s="39"/>
      <c r="K20" s="39"/>
      <c r="L20" s="39"/>
      <c r="M20" s="40"/>
      <c r="N20" s="67"/>
      <c r="O20" s="48"/>
    </row>
    <row r="21" spans="1:15" ht="15">
      <c r="A21" s="51" t="str">
        <f t="shared" si="0"/>
        <v>1.40.</v>
      </c>
      <c r="B21" s="19" t="e">
        <f>IF($E21="m",VLOOKUP($J21,Daten!$D$3:$E$123,2),VLOOKUP($J21,Daten!$F$3:$G$123,2))</f>
        <v>#N/A</v>
      </c>
      <c r="C21" s="37"/>
      <c r="D21" s="38"/>
      <c r="E21" s="39"/>
      <c r="F21" s="40"/>
      <c r="G21" s="22" t="e">
        <f>VLOOKUP($F21,Daten!$A$2:$B$46,2)</f>
        <v>#N/A</v>
      </c>
      <c r="H21" s="47"/>
      <c r="I21" s="39"/>
      <c r="J21" s="39"/>
      <c r="K21" s="39"/>
      <c r="L21" s="39"/>
      <c r="M21" s="40"/>
      <c r="N21" s="67"/>
      <c r="O21" s="48"/>
    </row>
    <row r="22" spans="1:15" ht="15">
      <c r="A22" s="51" t="str">
        <f t="shared" si="0"/>
        <v>1.40.</v>
      </c>
      <c r="B22" s="19" t="e">
        <f>IF($E22="m",VLOOKUP($J22,Daten!$D$3:$E$123,2),VLOOKUP($J22,Daten!$F$3:$G$123,2))</f>
        <v>#N/A</v>
      </c>
      <c r="C22" s="37"/>
      <c r="D22" s="38"/>
      <c r="E22" s="39"/>
      <c r="F22" s="40"/>
      <c r="G22" s="22" t="e">
        <f>VLOOKUP($F22,Daten!$A$2:$B$46,2)</f>
        <v>#N/A</v>
      </c>
      <c r="H22" s="47"/>
      <c r="I22" s="39"/>
      <c r="J22" s="39"/>
      <c r="K22" s="39"/>
      <c r="L22" s="39"/>
      <c r="M22" s="40"/>
      <c r="N22" s="67"/>
      <c r="O22" s="48"/>
    </row>
    <row r="23" spans="1:15" ht="15">
      <c r="A23" s="51" t="str">
        <f t="shared" si="0"/>
        <v>1.40.</v>
      </c>
      <c r="B23" s="19" t="e">
        <f>IF($E23="m",VLOOKUP($J23,Daten!$D$3:$E$123,2),VLOOKUP($J23,Daten!$F$3:$G$123,2))</f>
        <v>#N/A</v>
      </c>
      <c r="C23" s="37"/>
      <c r="D23" s="38"/>
      <c r="E23" s="39"/>
      <c r="F23" s="40"/>
      <c r="G23" s="22" t="e">
        <f>VLOOKUP($F23,Daten!$A$2:$B$46,2)</f>
        <v>#N/A</v>
      </c>
      <c r="H23" s="47"/>
      <c r="I23" s="39"/>
      <c r="J23" s="39"/>
      <c r="K23" s="39"/>
      <c r="L23" s="39"/>
      <c r="M23" s="40"/>
      <c r="N23" s="67"/>
      <c r="O23" s="48"/>
    </row>
    <row r="24" spans="1:15" ht="15">
      <c r="A24" s="51" t="str">
        <f t="shared" si="0"/>
        <v>1.40.</v>
      </c>
      <c r="B24" s="19" t="e">
        <f>IF($E24="m",VLOOKUP($J24,Daten!$D$3:$E$123,2),VLOOKUP($J24,Daten!$F$3:$G$123,2))</f>
        <v>#N/A</v>
      </c>
      <c r="C24" s="37"/>
      <c r="D24" s="38"/>
      <c r="E24" s="39"/>
      <c r="F24" s="40"/>
      <c r="G24" s="22" t="e">
        <f>VLOOKUP($F24,Daten!$A$2:$B$46,2)</f>
        <v>#N/A</v>
      </c>
      <c r="H24" s="47"/>
      <c r="I24" s="39"/>
      <c r="J24" s="39"/>
      <c r="K24" s="39"/>
      <c r="L24" s="39"/>
      <c r="M24" s="40"/>
      <c r="N24" s="67"/>
      <c r="O24" s="48"/>
    </row>
    <row r="25" spans="1:15" ht="15">
      <c r="A25" s="51" t="str">
        <f t="shared" si="0"/>
        <v>1.40.</v>
      </c>
      <c r="B25" s="19" t="e">
        <f>IF($E25="m",VLOOKUP($J25,Daten!$D$3:$E$123,2),VLOOKUP($J25,Daten!$F$3:$G$123,2))</f>
        <v>#N/A</v>
      </c>
      <c r="C25" s="37"/>
      <c r="D25" s="38"/>
      <c r="E25" s="39"/>
      <c r="F25" s="40"/>
      <c r="G25" s="22" t="e">
        <f>VLOOKUP($F25,Daten!$A$2:$B$46,2)</f>
        <v>#N/A</v>
      </c>
      <c r="H25" s="47"/>
      <c r="I25" s="39"/>
      <c r="J25" s="39"/>
      <c r="K25" s="39"/>
      <c r="L25" s="39"/>
      <c r="M25" s="40"/>
      <c r="N25" s="67"/>
      <c r="O25" s="48"/>
    </row>
    <row r="26" spans="1:15" ht="15">
      <c r="A26" s="51" t="str">
        <f t="shared" si="0"/>
        <v>1.40.</v>
      </c>
      <c r="B26" s="19" t="e">
        <f>IF($E26="m",VLOOKUP($J26,Daten!$D$3:$E$123,2),VLOOKUP($J26,Daten!$F$3:$G$123,2))</f>
        <v>#N/A</v>
      </c>
      <c r="C26" s="37"/>
      <c r="D26" s="38"/>
      <c r="E26" s="39"/>
      <c r="F26" s="40"/>
      <c r="G26" s="22" t="e">
        <f>VLOOKUP($F26,Daten!$A$2:$B$46,2)</f>
        <v>#N/A</v>
      </c>
      <c r="H26" s="47"/>
      <c r="I26" s="39"/>
      <c r="J26" s="39"/>
      <c r="K26" s="39"/>
      <c r="L26" s="39"/>
      <c r="M26" s="40"/>
      <c r="N26" s="67"/>
      <c r="O26" s="48"/>
    </row>
    <row r="27" spans="1:15" ht="15">
      <c r="A27" s="51" t="str">
        <f t="shared" si="0"/>
        <v>1.40.</v>
      </c>
      <c r="B27" s="19" t="e">
        <f>IF($E27="m",VLOOKUP($J27,Daten!$D$3:$E$123,2),VLOOKUP($J27,Daten!$F$3:$G$123,2))</f>
        <v>#N/A</v>
      </c>
      <c r="C27" s="37"/>
      <c r="D27" s="38"/>
      <c r="E27" s="39"/>
      <c r="F27" s="40"/>
      <c r="G27" s="22" t="e">
        <f>VLOOKUP($F27,Daten!$A$2:$B$46,2)</f>
        <v>#N/A</v>
      </c>
      <c r="H27" s="47"/>
      <c r="I27" s="39"/>
      <c r="J27" s="39"/>
      <c r="K27" s="39"/>
      <c r="L27" s="39"/>
      <c r="M27" s="40"/>
      <c r="N27" s="67"/>
      <c r="O27" s="48"/>
    </row>
    <row r="28" spans="1:15" ht="15">
      <c r="A28" s="51" t="str">
        <f t="shared" si="0"/>
        <v>1.40.</v>
      </c>
      <c r="B28" s="19" t="e">
        <f>IF($E28="m",VLOOKUP($J28,Daten!$D$3:$E$123,2),VLOOKUP($J28,Daten!$F$3:$G$123,2))</f>
        <v>#N/A</v>
      </c>
      <c r="C28" s="37"/>
      <c r="D28" s="38"/>
      <c r="E28" s="39"/>
      <c r="F28" s="40"/>
      <c r="G28" s="22" t="e">
        <f>VLOOKUP($F28,Daten!$A$2:$B$46,2)</f>
        <v>#N/A</v>
      </c>
      <c r="H28" s="47"/>
      <c r="I28" s="39"/>
      <c r="J28" s="39"/>
      <c r="K28" s="39"/>
      <c r="L28" s="39"/>
      <c r="M28" s="40"/>
      <c r="N28" s="67"/>
      <c r="O28" s="48"/>
    </row>
    <row r="29" spans="1:15" ht="15">
      <c r="A29" s="51" t="str">
        <f t="shared" si="0"/>
        <v>1.40.</v>
      </c>
      <c r="B29" s="19" t="e">
        <f>IF($E29="m",VLOOKUP($J29,Daten!$D$3:$E$123,2),VLOOKUP($J29,Daten!$F$3:$G$123,2))</f>
        <v>#N/A</v>
      </c>
      <c r="C29" s="37"/>
      <c r="D29" s="38"/>
      <c r="E29" s="39"/>
      <c r="F29" s="40"/>
      <c r="G29" s="22" t="e">
        <f>VLOOKUP($F29,Daten!$A$2:$B$46,2)</f>
        <v>#N/A</v>
      </c>
      <c r="H29" s="47"/>
      <c r="I29" s="39"/>
      <c r="J29" s="39"/>
      <c r="K29" s="39"/>
      <c r="L29" s="39"/>
      <c r="M29" s="40"/>
      <c r="N29" s="67"/>
      <c r="O29" s="48"/>
    </row>
    <row r="30" spans="1:15" ht="15">
      <c r="A30" s="51" t="str">
        <f t="shared" si="0"/>
        <v>1.40.</v>
      </c>
      <c r="B30" s="19" t="e">
        <f>IF($E30="m",VLOOKUP($J30,Daten!$D$3:$E$123,2),VLOOKUP($J30,Daten!$F$3:$G$123,2))</f>
        <v>#N/A</v>
      </c>
      <c r="C30" s="37"/>
      <c r="D30" s="38"/>
      <c r="E30" s="39"/>
      <c r="F30" s="40"/>
      <c r="G30" s="22" t="e">
        <f>VLOOKUP($F30,Daten!$A$2:$B$46,2)</f>
        <v>#N/A</v>
      </c>
      <c r="H30" s="47"/>
      <c r="I30" s="39"/>
      <c r="J30" s="39"/>
      <c r="K30" s="39"/>
      <c r="L30" s="39"/>
      <c r="M30" s="40"/>
      <c r="N30" s="67"/>
      <c r="O30" s="48"/>
    </row>
    <row r="31" spans="1:15" ht="15">
      <c r="A31" s="51" t="str">
        <f t="shared" si="0"/>
        <v>1.40.</v>
      </c>
      <c r="B31" s="19" t="e">
        <f>IF($E31="m",VLOOKUP($J31,Daten!$D$3:$E$123,2),VLOOKUP($J31,Daten!$F$3:$G$123,2))</f>
        <v>#N/A</v>
      </c>
      <c r="C31" s="37"/>
      <c r="D31" s="38"/>
      <c r="E31" s="39"/>
      <c r="F31" s="40"/>
      <c r="G31" s="22" t="e">
        <f>VLOOKUP($F31,Daten!$A$2:$B$46,2)</f>
        <v>#N/A</v>
      </c>
      <c r="H31" s="47"/>
      <c r="I31" s="39"/>
      <c r="J31" s="39"/>
      <c r="K31" s="39"/>
      <c r="L31" s="39"/>
      <c r="M31" s="40"/>
      <c r="N31" s="67"/>
      <c r="O31" s="48"/>
    </row>
    <row r="32" spans="1:15" ht="15">
      <c r="A32" s="51" t="str">
        <f t="shared" si="0"/>
        <v>1.40.</v>
      </c>
      <c r="B32" s="19" t="e">
        <f>IF($E32="m",VLOOKUP($J32,Daten!$D$3:$E$123,2),VLOOKUP($J32,Daten!$F$3:$G$123,2))</f>
        <v>#N/A</v>
      </c>
      <c r="C32" s="37"/>
      <c r="D32" s="38"/>
      <c r="E32" s="39"/>
      <c r="F32" s="40"/>
      <c r="G32" s="22" t="e">
        <f>VLOOKUP($F32,Daten!$A$2:$B$46,2)</f>
        <v>#N/A</v>
      </c>
      <c r="H32" s="47"/>
      <c r="I32" s="39"/>
      <c r="J32" s="39"/>
      <c r="K32" s="39"/>
      <c r="L32" s="39"/>
      <c r="M32" s="40"/>
      <c r="N32" s="67"/>
      <c r="O32" s="48"/>
    </row>
    <row r="33" spans="1:15" ht="15">
      <c r="A33" s="51" t="str">
        <f t="shared" si="0"/>
        <v>1.40.</v>
      </c>
      <c r="B33" s="19" t="e">
        <f>IF($E33="m",VLOOKUP($J33,Daten!$D$3:$E$123,2),VLOOKUP($J33,Daten!$F$3:$G$123,2))</f>
        <v>#N/A</v>
      </c>
      <c r="C33" s="37"/>
      <c r="D33" s="38"/>
      <c r="E33" s="39"/>
      <c r="F33" s="40"/>
      <c r="G33" s="22" t="e">
        <f>VLOOKUP($F33,Daten!$A$2:$B$46,2)</f>
        <v>#N/A</v>
      </c>
      <c r="H33" s="47"/>
      <c r="I33" s="39"/>
      <c r="J33" s="39"/>
      <c r="K33" s="39"/>
      <c r="L33" s="39"/>
      <c r="M33" s="40"/>
      <c r="N33" s="67"/>
      <c r="O33" s="48"/>
    </row>
    <row r="34" spans="1:15" ht="15">
      <c r="A34" s="51" t="str">
        <f t="shared" si="0"/>
        <v>1.40.</v>
      </c>
      <c r="B34" s="19" t="e">
        <f>IF($E34="m",VLOOKUP($J34,Daten!$D$3:$E$123,2),VLOOKUP($J34,Daten!$F$3:$G$123,2))</f>
        <v>#N/A</v>
      </c>
      <c r="C34" s="37"/>
      <c r="D34" s="38"/>
      <c r="E34" s="39"/>
      <c r="F34" s="40"/>
      <c r="G34" s="22" t="e">
        <f>VLOOKUP($F34,Daten!$A$2:$B$46,2)</f>
        <v>#N/A</v>
      </c>
      <c r="H34" s="47"/>
      <c r="I34" s="39"/>
      <c r="J34" s="39"/>
      <c r="K34" s="39"/>
      <c r="L34" s="39"/>
      <c r="M34" s="40"/>
      <c r="N34" s="67"/>
      <c r="O34" s="48"/>
    </row>
    <row r="35" spans="1:15" ht="15">
      <c r="A35" s="51" t="str">
        <f t="shared" si="0"/>
        <v>1.40.</v>
      </c>
      <c r="B35" s="19" t="e">
        <f>IF($E35="m",VLOOKUP($J35,Daten!$D$3:$E$123,2),VLOOKUP($J35,Daten!$F$3:$G$123,2))</f>
        <v>#N/A</v>
      </c>
      <c r="C35" s="37"/>
      <c r="D35" s="38"/>
      <c r="E35" s="39"/>
      <c r="F35" s="40"/>
      <c r="G35" s="22" t="e">
        <f>VLOOKUP($F35,Daten!$A$2:$B$46,2)</f>
        <v>#N/A</v>
      </c>
      <c r="H35" s="47"/>
      <c r="I35" s="39"/>
      <c r="J35" s="39"/>
      <c r="K35" s="39"/>
      <c r="L35" s="39"/>
      <c r="M35" s="40"/>
      <c r="N35" s="67"/>
      <c r="O35" s="48"/>
    </row>
    <row r="36" spans="1:15" ht="15">
      <c r="A36" s="51" t="str">
        <f t="shared" si="0"/>
        <v>1.40.</v>
      </c>
      <c r="B36" s="19" t="e">
        <f>IF($E36="m",VLOOKUP($J36,Daten!$D$3:$E$123,2),VLOOKUP($J36,Daten!$F$3:$G$123,2))</f>
        <v>#N/A</v>
      </c>
      <c r="C36" s="37"/>
      <c r="D36" s="38"/>
      <c r="E36" s="39"/>
      <c r="F36" s="40"/>
      <c r="G36" s="22" t="e">
        <f>VLOOKUP($F36,Daten!$A$2:$B$46,2)</f>
        <v>#N/A</v>
      </c>
      <c r="H36" s="47"/>
      <c r="I36" s="39"/>
      <c r="J36" s="39"/>
      <c r="K36" s="39"/>
      <c r="L36" s="39"/>
      <c r="M36" s="40"/>
      <c r="N36" s="67"/>
      <c r="O36" s="48"/>
    </row>
    <row r="37" spans="1:15" ht="15">
      <c r="A37" s="51" t="str">
        <f t="shared" si="0"/>
        <v>1.40.</v>
      </c>
      <c r="B37" s="19" t="e">
        <f>IF($E37="m",VLOOKUP($J37,Daten!$D$3:$E$123,2),VLOOKUP($J37,Daten!$F$3:$G$123,2))</f>
        <v>#N/A</v>
      </c>
      <c r="C37" s="37"/>
      <c r="D37" s="38"/>
      <c r="E37" s="39"/>
      <c r="F37" s="40"/>
      <c r="G37" s="22" t="e">
        <f>VLOOKUP($F37,Daten!$A$2:$B$46,2)</f>
        <v>#N/A</v>
      </c>
      <c r="H37" s="47"/>
      <c r="I37" s="39"/>
      <c r="J37" s="39"/>
      <c r="K37" s="39"/>
      <c r="L37" s="39"/>
      <c r="M37" s="40"/>
      <c r="N37" s="67"/>
      <c r="O37" s="48"/>
    </row>
    <row r="38" spans="1:15" ht="15">
      <c r="A38" s="51" t="str">
        <f t="shared" si="0"/>
        <v>1.40.</v>
      </c>
      <c r="B38" s="19" t="e">
        <f>IF($E38="m",VLOOKUP($J38,Daten!$D$3:$E$123,2),VLOOKUP($J38,Daten!$F$3:$G$123,2))</f>
        <v>#N/A</v>
      </c>
      <c r="C38" s="37"/>
      <c r="D38" s="38"/>
      <c r="E38" s="39"/>
      <c r="F38" s="40"/>
      <c r="G38" s="22" t="e">
        <f>VLOOKUP($F38,Daten!$A$2:$B$46,2)</f>
        <v>#N/A</v>
      </c>
      <c r="H38" s="47"/>
      <c r="I38" s="39"/>
      <c r="J38" s="39"/>
      <c r="K38" s="39"/>
      <c r="L38" s="39"/>
      <c r="M38" s="40"/>
      <c r="N38" s="67"/>
      <c r="O38" s="48"/>
    </row>
    <row r="39" spans="1:15" ht="15">
      <c r="A39" s="51" t="str">
        <f t="shared" si="0"/>
        <v>1.40.</v>
      </c>
      <c r="B39" s="19" t="e">
        <f>IF($E39="m",VLOOKUP($J39,Daten!$D$3:$E$123,2),VLOOKUP($J39,Daten!$F$3:$G$123,2))</f>
        <v>#N/A</v>
      </c>
      <c r="C39" s="37"/>
      <c r="D39" s="38"/>
      <c r="E39" s="39"/>
      <c r="F39" s="40"/>
      <c r="G39" s="22" t="e">
        <f>VLOOKUP($F39,Daten!$A$2:$B$46,2)</f>
        <v>#N/A</v>
      </c>
      <c r="H39" s="47"/>
      <c r="I39" s="39"/>
      <c r="J39" s="39"/>
      <c r="K39" s="39"/>
      <c r="L39" s="39"/>
      <c r="M39" s="40"/>
      <c r="N39" s="67"/>
      <c r="O39" s="48"/>
    </row>
    <row r="40" spans="1:15" ht="15">
      <c r="A40" s="51" t="str">
        <f t="shared" si="0"/>
        <v>1.40.</v>
      </c>
      <c r="B40" s="19" t="e">
        <f>IF($E40="m",VLOOKUP($J40,Daten!$D$3:$E$123,2),VLOOKUP($J40,Daten!$F$3:$G$123,2))</f>
        <v>#N/A</v>
      </c>
      <c r="C40" s="37"/>
      <c r="D40" s="38"/>
      <c r="E40" s="39"/>
      <c r="F40" s="40"/>
      <c r="G40" s="22" t="e">
        <f>VLOOKUP($F40,Daten!$A$2:$B$46,2)</f>
        <v>#N/A</v>
      </c>
      <c r="H40" s="47"/>
      <c r="I40" s="39"/>
      <c r="J40" s="39"/>
      <c r="K40" s="39"/>
      <c r="L40" s="39"/>
      <c r="M40" s="40"/>
      <c r="N40" s="67"/>
      <c r="O40" s="48"/>
    </row>
    <row r="41" spans="1:15" ht="15">
      <c r="A41" s="51" t="str">
        <f t="shared" si="0"/>
        <v>1.40.</v>
      </c>
      <c r="B41" s="19" t="e">
        <f>IF($E41="m",VLOOKUP($J41,Daten!$D$3:$E$123,2),VLOOKUP($J41,Daten!$F$3:$G$123,2))</f>
        <v>#N/A</v>
      </c>
      <c r="C41" s="37"/>
      <c r="D41" s="38"/>
      <c r="E41" s="39"/>
      <c r="F41" s="40"/>
      <c r="G41" s="22" t="e">
        <f>VLOOKUP($F41,Daten!$A$2:$B$46,2)</f>
        <v>#N/A</v>
      </c>
      <c r="H41" s="47"/>
      <c r="I41" s="39"/>
      <c r="J41" s="39"/>
      <c r="K41" s="39"/>
      <c r="L41" s="39"/>
      <c r="M41" s="40"/>
      <c r="N41" s="67"/>
      <c r="O41" s="48"/>
    </row>
    <row r="42" spans="1:15" ht="15">
      <c r="A42" s="51" t="str">
        <f t="shared" si="0"/>
        <v>1.40.</v>
      </c>
      <c r="B42" s="19" t="e">
        <f>IF($E42="m",VLOOKUP($J42,Daten!$D$3:$E$123,2),VLOOKUP($J42,Daten!$F$3:$G$123,2))</f>
        <v>#N/A</v>
      </c>
      <c r="C42" s="37"/>
      <c r="D42" s="38"/>
      <c r="E42" s="39"/>
      <c r="F42" s="40"/>
      <c r="G42" s="22" t="e">
        <f>VLOOKUP($F42,Daten!$A$2:$B$46,2)</f>
        <v>#N/A</v>
      </c>
      <c r="H42" s="47"/>
      <c r="I42" s="39"/>
      <c r="J42" s="39"/>
      <c r="K42" s="39"/>
      <c r="L42" s="39"/>
      <c r="M42" s="40"/>
      <c r="N42" s="67"/>
      <c r="O42" s="48"/>
    </row>
    <row r="43" spans="1:15" ht="15">
      <c r="A43" s="51" t="str">
        <f t="shared" si="0"/>
        <v>1.40.</v>
      </c>
      <c r="B43" s="19" t="e">
        <f>IF($E43="m",VLOOKUP($J43,Daten!$D$3:$E$123,2),VLOOKUP($J43,Daten!$F$3:$G$123,2))</f>
        <v>#N/A</v>
      </c>
      <c r="C43" s="37"/>
      <c r="D43" s="38"/>
      <c r="E43" s="39"/>
      <c r="F43" s="40"/>
      <c r="G43" s="22" t="e">
        <f>VLOOKUP($F43,Daten!$A$2:$B$46,2)</f>
        <v>#N/A</v>
      </c>
      <c r="H43" s="47"/>
      <c r="I43" s="39"/>
      <c r="J43" s="39"/>
      <c r="K43" s="39"/>
      <c r="L43" s="39"/>
      <c r="M43" s="40"/>
      <c r="N43" s="67"/>
      <c r="O43" s="48"/>
    </row>
    <row r="44" spans="1:15" ht="15">
      <c r="A44" s="51" t="str">
        <f t="shared" si="0"/>
        <v>1.40.</v>
      </c>
      <c r="B44" s="19" t="e">
        <f>IF($E44="m",VLOOKUP($J44,Daten!$D$3:$E$123,2),VLOOKUP($J44,Daten!$F$3:$G$123,2))</f>
        <v>#N/A</v>
      </c>
      <c r="C44" s="37"/>
      <c r="D44" s="38"/>
      <c r="E44" s="39"/>
      <c r="F44" s="40"/>
      <c r="G44" s="22" t="e">
        <f>VLOOKUP($F44,Daten!$A$2:$B$46,2)</f>
        <v>#N/A</v>
      </c>
      <c r="H44" s="47"/>
      <c r="I44" s="39"/>
      <c r="J44" s="39"/>
      <c r="K44" s="39"/>
      <c r="L44" s="39"/>
      <c r="M44" s="40"/>
      <c r="N44" s="67"/>
      <c r="O44" s="48"/>
    </row>
    <row r="45" spans="1:15" ht="15">
      <c r="A45" s="51" t="str">
        <f t="shared" si="0"/>
        <v>1.40.</v>
      </c>
      <c r="B45" s="19" t="e">
        <f>IF($E45="m",VLOOKUP($J45,Daten!$D$3:$E$123,2),VLOOKUP($J45,Daten!$F$3:$G$123,2))</f>
        <v>#N/A</v>
      </c>
      <c r="C45" s="37"/>
      <c r="D45" s="38"/>
      <c r="E45" s="39"/>
      <c r="F45" s="40"/>
      <c r="G45" s="22" t="e">
        <f>VLOOKUP($F45,Daten!$A$2:$B$46,2)</f>
        <v>#N/A</v>
      </c>
      <c r="H45" s="47"/>
      <c r="I45" s="39"/>
      <c r="J45" s="39"/>
      <c r="K45" s="39"/>
      <c r="L45" s="39"/>
      <c r="M45" s="40"/>
      <c r="N45" s="67"/>
      <c r="O45" s="48"/>
    </row>
    <row r="46" spans="1:15" ht="15">
      <c r="A46" s="51" t="str">
        <f t="shared" si="0"/>
        <v>1.40.</v>
      </c>
      <c r="B46" s="19" t="e">
        <f>IF($E46="m",VLOOKUP($J46,Daten!$D$3:$E$123,2),VLOOKUP($J46,Daten!$F$3:$G$123,2))</f>
        <v>#N/A</v>
      </c>
      <c r="C46" s="37"/>
      <c r="D46" s="38"/>
      <c r="E46" s="39"/>
      <c r="F46" s="40"/>
      <c r="G46" s="22" t="e">
        <f>VLOOKUP($F46,Daten!$A$2:$B$46,2)</f>
        <v>#N/A</v>
      </c>
      <c r="H46" s="47"/>
      <c r="I46" s="39"/>
      <c r="J46" s="39"/>
      <c r="K46" s="39"/>
      <c r="L46" s="39"/>
      <c r="M46" s="40"/>
      <c r="N46" s="67"/>
      <c r="O46" s="48"/>
    </row>
    <row r="47" spans="1:15" ht="15">
      <c r="A47" s="51" t="str">
        <f t="shared" si="0"/>
        <v>1.40.</v>
      </c>
      <c r="B47" s="19" t="e">
        <f>IF($E47="m",VLOOKUP($J47,Daten!$D$3:$E$123,2),VLOOKUP($J47,Daten!$F$3:$G$123,2))</f>
        <v>#N/A</v>
      </c>
      <c r="C47" s="37"/>
      <c r="D47" s="38"/>
      <c r="E47" s="39"/>
      <c r="F47" s="40"/>
      <c r="G47" s="22" t="e">
        <f>VLOOKUP($F47,Daten!$A$2:$B$46,2)</f>
        <v>#N/A</v>
      </c>
      <c r="H47" s="47"/>
      <c r="I47" s="39"/>
      <c r="J47" s="39"/>
      <c r="K47" s="39"/>
      <c r="L47" s="39"/>
      <c r="M47" s="40"/>
      <c r="N47" s="67"/>
      <c r="O47" s="48"/>
    </row>
    <row r="48" spans="1:15" ht="15">
      <c r="A48" s="51" t="str">
        <f t="shared" si="0"/>
        <v>1.40.</v>
      </c>
      <c r="B48" s="19" t="e">
        <f>IF($E48="m",VLOOKUP($J48,Daten!$D$3:$E$123,2),VLOOKUP($J48,Daten!$F$3:$G$123,2))</f>
        <v>#N/A</v>
      </c>
      <c r="C48" s="37"/>
      <c r="D48" s="38"/>
      <c r="E48" s="39"/>
      <c r="F48" s="40"/>
      <c r="G48" s="22" t="e">
        <f>VLOOKUP($F48,Daten!$A$2:$B$46,2)</f>
        <v>#N/A</v>
      </c>
      <c r="H48" s="47"/>
      <c r="I48" s="39"/>
      <c r="J48" s="39"/>
      <c r="K48" s="39"/>
      <c r="L48" s="39"/>
      <c r="M48" s="40"/>
      <c r="N48" s="67"/>
      <c r="O48" s="48"/>
    </row>
    <row r="49" spans="1:15" ht="15">
      <c r="A49" s="51" t="str">
        <f t="shared" si="0"/>
        <v>1.40.</v>
      </c>
      <c r="B49" s="19" t="e">
        <f>IF($E49="m",VLOOKUP($J49,Daten!$D$3:$E$123,2),VLOOKUP($J49,Daten!$F$3:$G$123,2))</f>
        <v>#N/A</v>
      </c>
      <c r="C49" s="37"/>
      <c r="D49" s="38"/>
      <c r="E49" s="39"/>
      <c r="F49" s="40"/>
      <c r="G49" s="22" t="e">
        <f>VLOOKUP($F49,Daten!$A$2:$B$46,2)</f>
        <v>#N/A</v>
      </c>
      <c r="H49" s="47"/>
      <c r="I49" s="39"/>
      <c r="J49" s="39"/>
      <c r="K49" s="39"/>
      <c r="L49" s="39"/>
      <c r="M49" s="40"/>
      <c r="N49" s="67"/>
      <c r="O49" s="48"/>
    </row>
    <row r="50" spans="1:15" ht="15">
      <c r="A50" s="51" t="str">
        <f t="shared" si="0"/>
        <v>1.40.</v>
      </c>
      <c r="B50" s="19" t="e">
        <f>IF($E50="m",VLOOKUP($J50,Daten!$D$3:$E$123,2),VLOOKUP($J50,Daten!$F$3:$G$123,2))</f>
        <v>#N/A</v>
      </c>
      <c r="C50" s="37"/>
      <c r="D50" s="38"/>
      <c r="E50" s="39"/>
      <c r="F50" s="40"/>
      <c r="G50" s="22" t="e">
        <f>VLOOKUP($F50,Daten!$A$2:$B$46,2)</f>
        <v>#N/A</v>
      </c>
      <c r="H50" s="47"/>
      <c r="I50" s="39"/>
      <c r="J50" s="39"/>
      <c r="K50" s="39"/>
      <c r="L50" s="39"/>
      <c r="M50" s="40"/>
      <c r="N50" s="67"/>
      <c r="O50" s="48"/>
    </row>
    <row r="51" spans="1:15" ht="15">
      <c r="A51" s="51" t="str">
        <f t="shared" si="0"/>
        <v>1.40.</v>
      </c>
      <c r="B51" s="19" t="e">
        <f>IF($E51="m",VLOOKUP($J51,Daten!$D$3:$E$123,2),VLOOKUP($J51,Daten!$F$3:$G$123,2))</f>
        <v>#N/A</v>
      </c>
      <c r="C51" s="37"/>
      <c r="D51" s="38"/>
      <c r="E51" s="39"/>
      <c r="F51" s="40"/>
      <c r="G51" s="22" t="e">
        <f>VLOOKUP($F51,Daten!$A$2:$B$46,2)</f>
        <v>#N/A</v>
      </c>
      <c r="H51" s="47"/>
      <c r="I51" s="39"/>
      <c r="J51" s="39"/>
      <c r="K51" s="39"/>
      <c r="L51" s="39"/>
      <c r="M51" s="40"/>
      <c r="N51" s="67"/>
      <c r="O51" s="48"/>
    </row>
    <row r="52" spans="1:15" ht="15">
      <c r="A52" s="51" t="str">
        <f t="shared" si="0"/>
        <v>1.40.</v>
      </c>
      <c r="B52" s="19" t="e">
        <f>IF($E52="m",VLOOKUP($J52,Daten!$D$3:$E$123,2),VLOOKUP($J52,Daten!$F$3:$G$123,2))</f>
        <v>#N/A</v>
      </c>
      <c r="C52" s="37"/>
      <c r="D52" s="38"/>
      <c r="E52" s="39"/>
      <c r="F52" s="40"/>
      <c r="G52" s="22" t="e">
        <f>VLOOKUP($F52,Daten!$A$2:$B$46,2)</f>
        <v>#N/A</v>
      </c>
      <c r="H52" s="47"/>
      <c r="I52" s="39"/>
      <c r="J52" s="39"/>
      <c r="K52" s="39"/>
      <c r="L52" s="39"/>
      <c r="M52" s="40"/>
      <c r="N52" s="67"/>
      <c r="O52" s="48"/>
    </row>
    <row r="53" spans="1:15" ht="15">
      <c r="A53" s="51" t="str">
        <f t="shared" si="0"/>
        <v>1.40.</v>
      </c>
      <c r="B53" s="19" t="e">
        <f>IF($E53="m",VLOOKUP($J53,Daten!$D$3:$E$123,2),VLOOKUP($J53,Daten!$F$3:$G$123,2))</f>
        <v>#N/A</v>
      </c>
      <c r="C53" s="37"/>
      <c r="D53" s="38"/>
      <c r="E53" s="39"/>
      <c r="F53" s="40"/>
      <c r="G53" s="22" t="e">
        <f>VLOOKUP($F53,Daten!$A$2:$B$46,2)</f>
        <v>#N/A</v>
      </c>
      <c r="H53" s="47"/>
      <c r="I53" s="39"/>
      <c r="J53" s="39"/>
      <c r="K53" s="39"/>
      <c r="L53" s="39"/>
      <c r="M53" s="40"/>
      <c r="N53" s="67"/>
      <c r="O53" s="48"/>
    </row>
    <row r="54" spans="1:15" ht="15">
      <c r="A54" s="51" t="str">
        <f t="shared" si="0"/>
        <v>1.40.</v>
      </c>
      <c r="B54" s="19" t="e">
        <f>IF($E54="m",VLOOKUP($J54,Daten!$D$3:$E$123,2),VLOOKUP($J54,Daten!$F$3:$G$123,2))</f>
        <v>#N/A</v>
      </c>
      <c r="C54" s="37"/>
      <c r="D54" s="38"/>
      <c r="E54" s="39"/>
      <c r="F54" s="40"/>
      <c r="G54" s="22" t="e">
        <f>VLOOKUP($F54,Daten!$A$2:$B$46,2)</f>
        <v>#N/A</v>
      </c>
      <c r="H54" s="47"/>
      <c r="I54" s="39"/>
      <c r="J54" s="39"/>
      <c r="K54" s="39"/>
      <c r="L54" s="39"/>
      <c r="M54" s="40"/>
      <c r="N54" s="67"/>
      <c r="O54" s="48"/>
    </row>
    <row r="55" spans="1:15" ht="15">
      <c r="A55" s="51" t="str">
        <f t="shared" si="0"/>
        <v>1.40.</v>
      </c>
      <c r="B55" s="19" t="e">
        <f>IF($E55="m",VLOOKUP($J55,Daten!$D$3:$E$123,2),VLOOKUP($J55,Daten!$F$3:$G$123,2))</f>
        <v>#N/A</v>
      </c>
      <c r="C55" s="37"/>
      <c r="D55" s="38"/>
      <c r="E55" s="39"/>
      <c r="F55" s="40"/>
      <c r="G55" s="22" t="e">
        <f>VLOOKUP($F55,Daten!$A$2:$B$46,2)</f>
        <v>#N/A</v>
      </c>
      <c r="H55" s="47"/>
      <c r="I55" s="39"/>
      <c r="J55" s="39"/>
      <c r="K55" s="39"/>
      <c r="L55" s="39"/>
      <c r="M55" s="40"/>
      <c r="N55" s="67"/>
      <c r="O55" s="48"/>
    </row>
    <row r="56" spans="1:15" ht="15">
      <c r="A56" s="51" t="str">
        <f t="shared" si="0"/>
        <v>1.40.</v>
      </c>
      <c r="B56" s="19" t="e">
        <f>IF($E56="m",VLOOKUP($J56,Daten!$D$3:$E$123,2),VLOOKUP($J56,Daten!$F$3:$G$123,2))</f>
        <v>#N/A</v>
      </c>
      <c r="C56" s="37"/>
      <c r="D56" s="38"/>
      <c r="E56" s="39"/>
      <c r="F56" s="40"/>
      <c r="G56" s="22" t="e">
        <f>VLOOKUP($F56,Daten!$A$2:$B$46,2)</f>
        <v>#N/A</v>
      </c>
      <c r="H56" s="47"/>
      <c r="I56" s="39"/>
      <c r="J56" s="39"/>
      <c r="K56" s="39"/>
      <c r="L56" s="39"/>
      <c r="M56" s="40"/>
      <c r="N56" s="67"/>
      <c r="O56" s="48"/>
    </row>
    <row r="57" spans="1:15" ht="15">
      <c r="A57" s="51" t="str">
        <f t="shared" si="0"/>
        <v>1.40.</v>
      </c>
      <c r="B57" s="19" t="e">
        <f>IF($E57="m",VLOOKUP($J57,Daten!$D$3:$E$123,2),VLOOKUP($J57,Daten!$F$3:$G$123,2))</f>
        <v>#N/A</v>
      </c>
      <c r="C57" s="37"/>
      <c r="D57" s="38"/>
      <c r="E57" s="39"/>
      <c r="F57" s="40"/>
      <c r="G57" s="22" t="e">
        <f>VLOOKUP($F57,Daten!$A$2:$B$46,2)</f>
        <v>#N/A</v>
      </c>
      <c r="H57" s="47"/>
      <c r="I57" s="39"/>
      <c r="J57" s="39"/>
      <c r="K57" s="39"/>
      <c r="L57" s="39"/>
      <c r="M57" s="40"/>
      <c r="N57" s="67"/>
      <c r="O57" s="48"/>
    </row>
    <row r="58" spans="1:15" ht="15">
      <c r="A58" s="51" t="str">
        <f t="shared" si="0"/>
        <v>1.40.</v>
      </c>
      <c r="B58" s="19" t="e">
        <f>IF($E58="m",VLOOKUP($J58,Daten!$D$3:$E$123,2),VLOOKUP($J58,Daten!$F$3:$G$123,2))</f>
        <v>#N/A</v>
      </c>
      <c r="C58" s="37"/>
      <c r="D58" s="38"/>
      <c r="E58" s="39"/>
      <c r="F58" s="40"/>
      <c r="G58" s="22" t="e">
        <f>VLOOKUP($F58,Daten!$A$2:$B$46,2)</f>
        <v>#N/A</v>
      </c>
      <c r="H58" s="47"/>
      <c r="I58" s="39"/>
      <c r="J58" s="39"/>
      <c r="K58" s="39"/>
      <c r="L58" s="39"/>
      <c r="M58" s="40"/>
      <c r="N58" s="67"/>
      <c r="O58" s="48"/>
    </row>
    <row r="59" spans="1:15" ht="15.75" thickBot="1">
      <c r="A59" s="144" t="str">
        <f t="shared" si="0"/>
        <v>1.40.</v>
      </c>
      <c r="B59" s="20" t="e">
        <f>IF($E59="m",VLOOKUP($J59,Daten!$D$3:$E$123,2),VLOOKUP($J59,Daten!$F$3:$G$123,2))</f>
        <v>#N/A</v>
      </c>
      <c r="C59" s="41"/>
      <c r="D59" s="42"/>
      <c r="E59" s="43"/>
      <c r="F59" s="44"/>
      <c r="G59" s="23" t="e">
        <f>VLOOKUP($F59,Daten!$A$2:$B$46,2)</f>
        <v>#N/A</v>
      </c>
      <c r="H59" s="49"/>
      <c r="I59" s="43"/>
      <c r="J59" s="43"/>
      <c r="K59" s="43"/>
      <c r="L59" s="43"/>
      <c r="M59" s="44"/>
      <c r="N59" s="70"/>
      <c r="O59" s="50"/>
    </row>
    <row r="60" spans="1:15" ht="15">
      <c r="A60" s="7"/>
      <c r="B60" s="7"/>
      <c r="C60" s="8"/>
      <c r="D60" s="8"/>
      <c r="E60" s="7"/>
      <c r="F60" s="7"/>
      <c r="G60" s="7"/>
      <c r="H60" s="7"/>
      <c r="I60" s="7"/>
      <c r="J60" s="7"/>
      <c r="K60" s="7"/>
      <c r="L60" s="7"/>
      <c r="M60" s="7"/>
      <c r="N60" s="68"/>
      <c r="O60" s="7"/>
    </row>
    <row r="61" spans="1:15" ht="15">
      <c r="A61" s="7"/>
      <c r="B61" s="7"/>
      <c r="C61" s="8"/>
      <c r="D61" s="8"/>
      <c r="E61" s="7"/>
      <c r="F61" s="7"/>
      <c r="G61" s="7"/>
      <c r="H61" s="7"/>
      <c r="I61" s="7"/>
      <c r="J61" s="7"/>
      <c r="K61" s="7"/>
      <c r="L61" s="7"/>
      <c r="M61" s="7"/>
      <c r="N61" s="68"/>
      <c r="O61" s="7"/>
    </row>
    <row r="62" spans="1:15" ht="15">
      <c r="A62" s="7"/>
      <c r="B62" s="7"/>
      <c r="C62" s="8"/>
      <c r="D62" s="8"/>
      <c r="E62" s="7"/>
      <c r="F62" s="7"/>
      <c r="G62" s="7"/>
      <c r="H62" s="7"/>
      <c r="I62" s="7"/>
      <c r="J62" s="7"/>
      <c r="K62" s="7"/>
      <c r="L62" s="7"/>
      <c r="M62" s="7"/>
      <c r="N62" s="68"/>
      <c r="O62" s="7"/>
    </row>
    <row r="63" spans="1:15" ht="15">
      <c r="A63" s="7"/>
      <c r="B63" s="7"/>
      <c r="C63" s="8"/>
      <c r="D63" s="8"/>
      <c r="E63" s="7"/>
      <c r="F63" s="7"/>
      <c r="G63" s="7"/>
      <c r="H63" s="7"/>
      <c r="I63" s="7"/>
      <c r="J63" s="7"/>
      <c r="K63" s="7"/>
      <c r="L63" s="7"/>
      <c r="M63" s="7"/>
      <c r="N63" s="68"/>
      <c r="O63" s="7"/>
    </row>
    <row r="64" spans="1:15" ht="15">
      <c r="A64" s="7"/>
      <c r="B64" s="7"/>
      <c r="C64" s="8"/>
      <c r="D64" s="8"/>
      <c r="E64" s="7"/>
      <c r="F64" s="7"/>
      <c r="G64" s="7"/>
      <c r="H64" s="7"/>
      <c r="I64" s="7"/>
      <c r="J64" s="7"/>
      <c r="K64" s="7"/>
      <c r="L64" s="7"/>
      <c r="M64" s="7"/>
      <c r="N64" s="68"/>
      <c r="O64" s="7"/>
    </row>
    <row r="65" spans="1:15" ht="15">
      <c r="A65" s="7"/>
      <c r="B65" s="7"/>
      <c r="C65" s="8"/>
      <c r="D65" s="8"/>
      <c r="E65" s="7"/>
      <c r="F65" s="7"/>
      <c r="G65" s="7"/>
      <c r="H65" s="7"/>
      <c r="I65" s="7"/>
      <c r="J65" s="7"/>
      <c r="K65" s="7"/>
      <c r="L65" s="7"/>
      <c r="M65" s="7"/>
      <c r="N65" s="68"/>
      <c r="O65" s="7"/>
    </row>
    <row r="66" spans="1:15" ht="15">
      <c r="A66" s="7"/>
      <c r="B66" s="7"/>
      <c r="C66" s="8"/>
      <c r="D66" s="8"/>
      <c r="E66" s="7"/>
      <c r="F66" s="7"/>
      <c r="G66" s="7"/>
      <c r="H66" s="7"/>
      <c r="I66" s="7"/>
      <c r="J66" s="7"/>
      <c r="K66" s="7"/>
      <c r="L66" s="7"/>
      <c r="M66" s="7"/>
      <c r="N66" s="68"/>
      <c r="O66" s="7"/>
    </row>
    <row r="67" spans="1:15" ht="15">
      <c r="A67" s="7"/>
      <c r="B67" s="7"/>
      <c r="C67" s="8"/>
      <c r="D67" s="8"/>
      <c r="E67" s="7"/>
      <c r="F67" s="7"/>
      <c r="G67" s="7"/>
      <c r="H67" s="7"/>
      <c r="I67" s="7"/>
      <c r="J67" s="7"/>
      <c r="K67" s="7"/>
      <c r="L67" s="7"/>
      <c r="M67" s="7"/>
      <c r="N67" s="68"/>
      <c r="O67" s="7"/>
    </row>
    <row r="68" spans="1:15" ht="15">
      <c r="A68" s="7"/>
      <c r="B68" s="7"/>
      <c r="C68" s="8"/>
      <c r="D68" s="8"/>
      <c r="E68" s="7"/>
      <c r="F68" s="7"/>
      <c r="G68" s="7"/>
      <c r="H68" s="7"/>
      <c r="I68" s="7"/>
      <c r="J68" s="7"/>
      <c r="K68" s="7"/>
      <c r="L68" s="7"/>
      <c r="M68" s="7"/>
      <c r="N68" s="68"/>
      <c r="O68" s="7"/>
    </row>
    <row r="69" spans="1:15" ht="15">
      <c r="A69" s="7"/>
      <c r="B69" s="7"/>
      <c r="C69" s="8"/>
      <c r="D69" s="8"/>
      <c r="E69" s="7"/>
      <c r="F69" s="7"/>
      <c r="G69" s="7"/>
      <c r="H69" s="7"/>
      <c r="I69" s="7"/>
      <c r="J69" s="7"/>
      <c r="K69" s="7"/>
      <c r="L69" s="7"/>
      <c r="M69" s="7"/>
      <c r="N69" s="68"/>
      <c r="O69" s="7"/>
    </row>
    <row r="70" spans="1:15" ht="15">
      <c r="A70" s="7"/>
      <c r="B70" s="7"/>
      <c r="C70" s="8"/>
      <c r="D70" s="8"/>
      <c r="E70" s="7"/>
      <c r="F70" s="7"/>
      <c r="G70" s="7"/>
      <c r="H70" s="7"/>
      <c r="I70" s="7"/>
      <c r="J70" s="7"/>
      <c r="K70" s="7"/>
      <c r="L70" s="7"/>
      <c r="M70" s="7"/>
      <c r="N70" s="68"/>
      <c r="O70" s="7"/>
    </row>
    <row r="71" spans="1:15" ht="15">
      <c r="A71" s="7"/>
      <c r="B71" s="7"/>
      <c r="C71" s="8"/>
      <c r="D71" s="8"/>
      <c r="E71" s="7"/>
      <c r="F71" s="7"/>
      <c r="G71" s="7"/>
      <c r="H71" s="7"/>
      <c r="I71" s="7"/>
      <c r="J71" s="7"/>
      <c r="K71" s="7"/>
      <c r="L71" s="7"/>
      <c r="M71" s="7"/>
      <c r="N71" s="68"/>
      <c r="O71" s="7"/>
    </row>
    <row r="72" spans="1:15" ht="15">
      <c r="A72" s="7"/>
      <c r="B72" s="7"/>
      <c r="C72" s="8"/>
      <c r="D72" s="8"/>
      <c r="E72" s="7"/>
      <c r="F72" s="7"/>
      <c r="G72" s="7"/>
      <c r="H72" s="7"/>
      <c r="I72" s="7"/>
      <c r="J72" s="7"/>
      <c r="K72" s="7"/>
      <c r="L72" s="7"/>
      <c r="M72" s="7"/>
      <c r="N72" s="68"/>
      <c r="O72" s="7"/>
    </row>
    <row r="73" spans="1:15" ht="15">
      <c r="A73" s="7"/>
      <c r="B73" s="7"/>
      <c r="C73" s="8"/>
      <c r="D73" s="8"/>
      <c r="E73" s="7"/>
      <c r="F73" s="7"/>
      <c r="G73" s="7"/>
      <c r="H73" s="7"/>
      <c r="I73" s="7"/>
      <c r="J73" s="7"/>
      <c r="K73" s="7"/>
      <c r="L73" s="7"/>
      <c r="M73" s="7"/>
      <c r="N73" s="68"/>
      <c r="O73" s="7"/>
    </row>
    <row r="74" spans="1:15" ht="15">
      <c r="A74" s="7"/>
      <c r="B74" s="7"/>
      <c r="C74" s="8"/>
      <c r="D74" s="8"/>
      <c r="E74" s="7"/>
      <c r="F74" s="7"/>
      <c r="G74" s="7"/>
      <c r="H74" s="7"/>
      <c r="I74" s="7"/>
      <c r="J74" s="7"/>
      <c r="K74" s="7"/>
      <c r="L74" s="7"/>
      <c r="M74" s="7"/>
      <c r="N74" s="68"/>
      <c r="O74" s="7"/>
    </row>
    <row r="75" spans="1:15" ht="15">
      <c r="A75" s="7"/>
      <c r="B75" s="7"/>
      <c r="C75" s="8"/>
      <c r="D75" s="8"/>
      <c r="E75" s="7"/>
      <c r="F75" s="7"/>
      <c r="G75" s="7"/>
      <c r="H75" s="7"/>
      <c r="I75" s="7"/>
      <c r="J75" s="7"/>
      <c r="K75" s="7"/>
      <c r="L75" s="7"/>
      <c r="M75" s="7"/>
      <c r="N75" s="68"/>
      <c r="O75" s="7"/>
    </row>
    <row r="76" spans="1:15" ht="15">
      <c r="A76" s="7"/>
      <c r="B76" s="7"/>
      <c r="C76" s="8"/>
      <c r="D76" s="8"/>
      <c r="E76" s="7"/>
      <c r="F76" s="7"/>
      <c r="G76" s="7"/>
      <c r="H76" s="7"/>
      <c r="I76" s="7"/>
      <c r="J76" s="7"/>
      <c r="K76" s="7"/>
      <c r="L76" s="7"/>
      <c r="M76" s="7"/>
      <c r="N76" s="68"/>
      <c r="O76" s="7"/>
    </row>
    <row r="77" spans="1:15" ht="15">
      <c r="A77" s="7"/>
      <c r="B77" s="7"/>
      <c r="C77" s="8"/>
      <c r="D77" s="8"/>
      <c r="E77" s="7"/>
      <c r="F77" s="7"/>
      <c r="G77" s="7"/>
      <c r="H77" s="7"/>
      <c r="I77" s="7"/>
      <c r="J77" s="7"/>
      <c r="K77" s="7"/>
      <c r="L77" s="7"/>
      <c r="M77" s="7"/>
      <c r="N77" s="68"/>
      <c r="O77" s="7"/>
    </row>
    <row r="78" spans="1:15" ht="15">
      <c r="A78" s="7"/>
      <c r="B78" s="7"/>
      <c r="C78" s="8"/>
      <c r="D78" s="8"/>
      <c r="E78" s="7"/>
      <c r="F78" s="7"/>
      <c r="G78" s="7"/>
      <c r="H78" s="7"/>
      <c r="I78" s="7"/>
      <c r="J78" s="7"/>
      <c r="K78" s="7"/>
      <c r="L78" s="7"/>
      <c r="M78" s="7"/>
      <c r="N78" s="68"/>
      <c r="O78" s="7"/>
    </row>
    <row r="79" spans="1:15" ht="15">
      <c r="A79" s="7"/>
      <c r="B79" s="7"/>
      <c r="C79" s="8"/>
      <c r="D79" s="8"/>
      <c r="E79" s="7"/>
      <c r="F79" s="7"/>
      <c r="G79" s="7"/>
      <c r="H79" s="7"/>
      <c r="I79" s="7"/>
      <c r="J79" s="7"/>
      <c r="K79" s="7"/>
      <c r="L79" s="7"/>
      <c r="M79" s="7"/>
      <c r="N79" s="68"/>
      <c r="O79" s="7"/>
    </row>
    <row r="80" spans="1:15" ht="15">
      <c r="A80" s="7"/>
      <c r="B80" s="7"/>
      <c r="C80" s="8"/>
      <c r="D80" s="8"/>
      <c r="E80" s="7"/>
      <c r="F80" s="7"/>
      <c r="G80" s="7"/>
      <c r="H80" s="7"/>
      <c r="I80" s="7"/>
      <c r="J80" s="7"/>
      <c r="K80" s="7"/>
      <c r="L80" s="7"/>
      <c r="M80" s="7"/>
      <c r="N80" s="68"/>
      <c r="O80" s="7"/>
    </row>
    <row r="81" spans="1:15" ht="15">
      <c r="A81" s="7"/>
      <c r="B81" s="7"/>
      <c r="C81" s="8"/>
      <c r="D81" s="8"/>
      <c r="E81" s="7"/>
      <c r="F81" s="7"/>
      <c r="G81" s="7"/>
      <c r="H81" s="7"/>
      <c r="I81" s="7"/>
      <c r="J81" s="7"/>
      <c r="K81" s="7"/>
      <c r="L81" s="7"/>
      <c r="M81" s="7"/>
      <c r="N81" s="68"/>
      <c r="O81" s="7"/>
    </row>
    <row r="82" spans="1:15" ht="15">
      <c r="A82" s="7"/>
      <c r="B82" s="7"/>
      <c r="C82" s="8"/>
      <c r="D82" s="8"/>
      <c r="E82" s="7"/>
      <c r="F82" s="7"/>
      <c r="G82" s="7"/>
      <c r="H82" s="7"/>
      <c r="I82" s="7"/>
      <c r="J82" s="7"/>
      <c r="K82" s="7"/>
      <c r="L82" s="7"/>
      <c r="M82" s="7"/>
      <c r="N82" s="68"/>
      <c r="O82" s="7"/>
    </row>
    <row r="83" spans="1:15" ht="15">
      <c r="A83" s="7"/>
      <c r="B83" s="7"/>
      <c r="C83" s="8"/>
      <c r="D83" s="8"/>
      <c r="E83" s="7"/>
      <c r="F83" s="7"/>
      <c r="G83" s="7"/>
      <c r="H83" s="7"/>
      <c r="I83" s="7"/>
      <c r="J83" s="7"/>
      <c r="K83" s="7"/>
      <c r="L83" s="7"/>
      <c r="M83" s="7"/>
      <c r="N83" s="68"/>
      <c r="O83" s="7"/>
    </row>
    <row r="84" spans="1:15" ht="15">
      <c r="A84" s="7"/>
      <c r="B84" s="7"/>
      <c r="C84" s="8"/>
      <c r="D84" s="8"/>
      <c r="E84" s="7"/>
      <c r="F84" s="7"/>
      <c r="G84" s="7"/>
      <c r="H84" s="7"/>
      <c r="I84" s="7"/>
      <c r="J84" s="7"/>
      <c r="K84" s="7"/>
      <c r="L84" s="7"/>
      <c r="M84" s="7"/>
      <c r="N84" s="68"/>
      <c r="O84" s="7"/>
    </row>
    <row r="85" spans="1:15" ht="15">
      <c r="A85" s="7"/>
      <c r="B85" s="7"/>
      <c r="C85" s="8"/>
      <c r="D85" s="8"/>
      <c r="E85" s="7"/>
      <c r="F85" s="7"/>
      <c r="G85" s="7"/>
      <c r="H85" s="7"/>
      <c r="I85" s="7"/>
      <c r="J85" s="7"/>
      <c r="K85" s="7"/>
      <c r="L85" s="7"/>
      <c r="M85" s="7"/>
      <c r="N85" s="68"/>
      <c r="O85" s="7"/>
    </row>
    <row r="86" spans="1:15" ht="15">
      <c r="A86" s="7"/>
      <c r="B86" s="7"/>
      <c r="C86" s="8"/>
      <c r="D86" s="8"/>
      <c r="E86" s="7"/>
      <c r="F86" s="7"/>
      <c r="G86" s="7"/>
      <c r="H86" s="7"/>
      <c r="I86" s="7"/>
      <c r="J86" s="7"/>
      <c r="K86" s="7"/>
      <c r="L86" s="7"/>
      <c r="M86" s="7"/>
      <c r="N86" s="68"/>
      <c r="O86" s="7"/>
    </row>
    <row r="87" spans="1:15" ht="15">
      <c r="A87" s="7"/>
      <c r="B87" s="7"/>
      <c r="C87" s="8"/>
      <c r="D87" s="8"/>
      <c r="E87" s="7"/>
      <c r="F87" s="7"/>
      <c r="G87" s="7"/>
      <c r="H87" s="7"/>
      <c r="I87" s="7"/>
      <c r="J87" s="7"/>
      <c r="K87" s="7"/>
      <c r="L87" s="7"/>
      <c r="M87" s="7"/>
      <c r="N87" s="68"/>
      <c r="O87" s="7"/>
    </row>
    <row r="88" spans="1:16" ht="15">
      <c r="A88" s="7"/>
      <c r="B88" s="7"/>
      <c r="C88" s="8"/>
      <c r="D88" s="8"/>
      <c r="E88" s="7"/>
      <c r="F88" s="7"/>
      <c r="G88" s="7"/>
      <c r="H88" s="7"/>
      <c r="I88" s="7"/>
      <c r="J88" s="7"/>
      <c r="K88" s="7"/>
      <c r="L88" s="7"/>
      <c r="M88" s="7"/>
      <c r="N88" s="68"/>
      <c r="O88" s="7"/>
      <c r="P88" s="9"/>
    </row>
    <row r="89" spans="1:16" ht="15">
      <c r="A89" s="7"/>
      <c r="B89" s="7"/>
      <c r="C89" s="8"/>
      <c r="D89" s="8"/>
      <c r="E89" s="7"/>
      <c r="F89" s="7"/>
      <c r="G89" s="7"/>
      <c r="H89" s="7"/>
      <c r="I89" s="7"/>
      <c r="J89" s="7"/>
      <c r="K89" s="7"/>
      <c r="L89" s="7"/>
      <c r="M89" s="7"/>
      <c r="N89" s="68"/>
      <c r="O89" s="7"/>
      <c r="P89" s="9"/>
    </row>
    <row r="90" spans="1:16" ht="15">
      <c r="A90" s="7"/>
      <c r="B90" s="7"/>
      <c r="C90" s="8"/>
      <c r="D90" s="8"/>
      <c r="E90" s="7"/>
      <c r="F90" s="7"/>
      <c r="G90" s="7"/>
      <c r="H90" s="7"/>
      <c r="I90" s="7"/>
      <c r="J90" s="7"/>
      <c r="K90" s="7"/>
      <c r="L90" s="7"/>
      <c r="M90" s="7"/>
      <c r="N90" s="68"/>
      <c r="O90" s="7"/>
      <c r="P90" s="9"/>
    </row>
    <row r="91" spans="1:16" ht="15">
      <c r="A91" s="7"/>
      <c r="B91" s="7"/>
      <c r="C91" s="8"/>
      <c r="D91" s="8"/>
      <c r="E91" s="7"/>
      <c r="F91" s="7"/>
      <c r="G91" s="7"/>
      <c r="H91" s="7"/>
      <c r="I91" s="7"/>
      <c r="J91" s="7"/>
      <c r="K91" s="7"/>
      <c r="L91" s="7"/>
      <c r="M91" s="7"/>
      <c r="N91" s="68"/>
      <c r="O91" s="7"/>
      <c r="P91" s="9"/>
    </row>
    <row r="92" spans="1:16" ht="15">
      <c r="A92" s="7"/>
      <c r="B92" s="7"/>
      <c r="C92" s="8"/>
      <c r="D92" s="8"/>
      <c r="E92" s="7"/>
      <c r="F92" s="7"/>
      <c r="G92" s="7"/>
      <c r="H92" s="7"/>
      <c r="I92" s="7"/>
      <c r="J92" s="7"/>
      <c r="K92" s="7"/>
      <c r="L92" s="7"/>
      <c r="M92" s="7"/>
      <c r="N92" s="68"/>
      <c r="O92" s="7"/>
      <c r="P92" s="9"/>
    </row>
  </sheetData>
  <sheetProtection sheet="1"/>
  <mergeCells count="1">
    <mergeCell ref="A1:O1"/>
  </mergeCells>
  <conditionalFormatting sqref="L3:L59">
    <cfRule type="containsText" priority="3" dxfId="7" operator="containsText" text="M4">
      <formula>NOT(ISERROR(SEARCH("M4",L3)))</formula>
    </cfRule>
    <cfRule type="containsText" priority="4" dxfId="6" operator="containsText" text="M3">
      <formula>NOT(ISERROR(SEARCH("M3",L3)))</formula>
    </cfRule>
    <cfRule type="containsText" priority="5" dxfId="0" operator="containsText" text="M2">
      <formula>NOT(ISERROR(SEARCH("M2",L3)))</formula>
    </cfRule>
    <cfRule type="containsText" priority="8" dxfId="156" operator="containsText" text="M1">
      <formula>NOT(ISERROR(SEARCH("M1",L3)))</formula>
    </cfRule>
  </conditionalFormatting>
  <conditionalFormatting sqref="O3:O59">
    <cfRule type="containsText" priority="7" dxfId="4" operator="containsText" text="Breitensport">
      <formula>NOT(ISERROR(SEARCH("Breitensport",O3)))</formula>
    </cfRule>
  </conditionalFormatting>
  <conditionalFormatting sqref="G1 G3:G65536">
    <cfRule type="containsText" priority="6" dxfId="157" operator="containsText" text="nicht vergeben">
      <formula>NOT(ISERROR(SEARCH("nicht vergeben",G1)))</formula>
    </cfRule>
  </conditionalFormatting>
  <conditionalFormatting sqref="G2">
    <cfRule type="containsText" priority="2" dxfId="157" operator="containsText" text="nicht vergeben">
      <formula>NOT(ISERROR(SEARCH("nicht vergeben",G2)))</formula>
    </cfRule>
  </conditionalFormatting>
  <conditionalFormatting sqref="N1:N65536">
    <cfRule type="containsText" priority="1" dxfId="0" operator="containsText" text="Ja">
      <formula>NOT(ISERROR(SEARCH("Ja",N1)))</formula>
    </cfRule>
  </conditionalFormatting>
  <printOptions/>
  <pageMargins left="0.7" right="0.7" top="0.787401575" bottom="0.7874015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P92"/>
  <sheetViews>
    <sheetView showGridLines="0" zoomScalePageLayoutView="0" workbookViewId="0" topLeftCell="A1">
      <selection activeCell="A2" sqref="A2"/>
    </sheetView>
  </sheetViews>
  <sheetFormatPr defaultColWidth="11.57421875" defaultRowHeight="15"/>
  <cols>
    <col min="1" max="1" width="6.421875" style="4" customWidth="1"/>
    <col min="2" max="2" width="4.28125" style="4" customWidth="1"/>
    <col min="3" max="4" width="15.7109375" style="5" customWidth="1"/>
    <col min="5" max="5" width="3.57421875" style="4" customWidth="1"/>
    <col min="6" max="6" width="6.421875" style="4" customWidth="1"/>
    <col min="7" max="7" width="19.28125" style="4" customWidth="1"/>
    <col min="8" max="8" width="7.140625" style="4" customWidth="1"/>
    <col min="9" max="10" width="5.7109375" style="4" customWidth="1"/>
    <col min="11" max="11" width="10.00390625" style="4" customWidth="1"/>
    <col min="12" max="12" width="5.00390625" style="4" customWidth="1"/>
    <col min="13" max="13" width="3.57421875" style="4" customWidth="1"/>
    <col min="14" max="14" width="3.57421875" style="69" hidden="1" customWidth="1"/>
    <col min="15" max="15" width="21.421875" style="4" customWidth="1"/>
    <col min="16" max="16384" width="11.57421875" style="3" customWidth="1"/>
  </cols>
  <sheetData>
    <row r="1" spans="1:15" s="6" customFormat="1" ht="27" thickBot="1">
      <c r="A1" s="206" t="s">
        <v>138</v>
      </c>
      <c r="B1" s="206"/>
      <c r="C1" s="206"/>
      <c r="D1" s="206"/>
      <c r="E1" s="206"/>
      <c r="F1" s="206"/>
      <c r="G1" s="206"/>
      <c r="H1" s="206"/>
      <c r="I1" s="206"/>
      <c r="J1" s="206"/>
      <c r="K1" s="206"/>
      <c r="L1" s="206"/>
      <c r="M1" s="206"/>
      <c r="N1" s="206"/>
      <c r="O1" s="206"/>
    </row>
    <row r="2" spans="1:15" ht="105" customHeight="1" thickBot="1">
      <c r="A2" s="24" t="s">
        <v>54</v>
      </c>
      <c r="B2" s="25" t="s">
        <v>55</v>
      </c>
      <c r="C2" s="17" t="s">
        <v>0</v>
      </c>
      <c r="D2" s="13" t="s">
        <v>1</v>
      </c>
      <c r="E2" s="10" t="s">
        <v>82</v>
      </c>
      <c r="F2" s="54" t="s">
        <v>81</v>
      </c>
      <c r="G2" s="26" t="s">
        <v>2</v>
      </c>
      <c r="H2" s="53" t="s">
        <v>77</v>
      </c>
      <c r="I2" s="52" t="s">
        <v>78</v>
      </c>
      <c r="J2" s="52" t="s">
        <v>80</v>
      </c>
      <c r="K2" s="55" t="s">
        <v>79</v>
      </c>
      <c r="L2" s="11" t="s">
        <v>56</v>
      </c>
      <c r="M2" s="12" t="s">
        <v>46</v>
      </c>
      <c r="N2" s="65" t="s">
        <v>93</v>
      </c>
      <c r="O2" s="14" t="s">
        <v>58</v>
      </c>
    </row>
    <row r="3" spans="1:15" ht="15">
      <c r="A3" s="15" t="str">
        <f>IF(O3="Breitensport","B1.41.","1.41.")</f>
        <v>1.41.</v>
      </c>
      <c r="B3" s="18" t="e">
        <f>IF($E3="m",VLOOKUP($J3,Daten!$H$3:$I$123,2),VLOOKUP($J3,Daten!$J$3:$K$123,2))</f>
        <v>#N/A</v>
      </c>
      <c r="C3" s="33"/>
      <c r="D3" s="34"/>
      <c r="E3" s="35"/>
      <c r="F3" s="36"/>
      <c r="G3" s="21" t="e">
        <f>VLOOKUP($F3,Daten!$A$2:$B$46,2)</f>
        <v>#N/A</v>
      </c>
      <c r="H3" s="45"/>
      <c r="I3" s="35"/>
      <c r="J3" s="35"/>
      <c r="K3" s="35"/>
      <c r="L3" s="35"/>
      <c r="M3" s="36"/>
      <c r="N3" s="66"/>
      <c r="O3" s="46"/>
    </row>
    <row r="4" spans="1:15" ht="15">
      <c r="A4" s="15" t="str">
        <f aca="true" t="shared" si="0" ref="A4:A59">IF(O4="Breitensport","B1.41.","1.41.")</f>
        <v>1.41.</v>
      </c>
      <c r="B4" s="18" t="e">
        <f>IF($E4="m",VLOOKUP($J4,Daten!$H$3:$I$123,2),VLOOKUP($J4,Daten!$J$3:$K$123,2))</f>
        <v>#N/A</v>
      </c>
      <c r="C4" s="37"/>
      <c r="D4" s="38"/>
      <c r="E4" s="39"/>
      <c r="F4" s="40"/>
      <c r="G4" s="22" t="e">
        <f>VLOOKUP($F4,Daten!$A$2:$B$46,2)</f>
        <v>#N/A</v>
      </c>
      <c r="H4" s="47"/>
      <c r="I4" s="39"/>
      <c r="J4" s="39"/>
      <c r="K4" s="39"/>
      <c r="L4" s="39"/>
      <c r="M4" s="40"/>
      <c r="N4" s="67"/>
      <c r="O4" s="48"/>
    </row>
    <row r="5" spans="1:15" ht="15">
      <c r="A5" s="15" t="str">
        <f t="shared" si="0"/>
        <v>1.41.</v>
      </c>
      <c r="B5" s="18" t="e">
        <f>IF($E5="m",VLOOKUP($J5,Daten!$H$3:$I$123,2),VLOOKUP($J5,Daten!$J$3:$K$123,2))</f>
        <v>#N/A</v>
      </c>
      <c r="C5" s="37"/>
      <c r="D5" s="38"/>
      <c r="E5" s="39"/>
      <c r="F5" s="40"/>
      <c r="G5" s="22" t="e">
        <f>VLOOKUP($F5,Daten!$A$2:$B$46,2)</f>
        <v>#N/A</v>
      </c>
      <c r="H5" s="47"/>
      <c r="I5" s="39"/>
      <c r="J5" s="39"/>
      <c r="K5" s="39"/>
      <c r="L5" s="39"/>
      <c r="M5" s="40"/>
      <c r="N5" s="67"/>
      <c r="O5" s="48"/>
    </row>
    <row r="6" spans="1:15" ht="15">
      <c r="A6" s="15" t="str">
        <f t="shared" si="0"/>
        <v>1.41.</v>
      </c>
      <c r="B6" s="18" t="e">
        <f>IF($E6="m",VLOOKUP($J6,Daten!$H$3:$I$123,2),VLOOKUP($J6,Daten!$J$3:$K$123,2))</f>
        <v>#N/A</v>
      </c>
      <c r="C6" s="37"/>
      <c r="D6" s="38"/>
      <c r="E6" s="39"/>
      <c r="F6" s="40"/>
      <c r="G6" s="22" t="e">
        <f>VLOOKUP($F6,Daten!$A$2:$B$46,2)</f>
        <v>#N/A</v>
      </c>
      <c r="H6" s="47"/>
      <c r="I6" s="39"/>
      <c r="J6" s="39"/>
      <c r="K6" s="39"/>
      <c r="L6" s="39"/>
      <c r="M6" s="40"/>
      <c r="N6" s="67"/>
      <c r="O6" s="48"/>
    </row>
    <row r="7" spans="1:15" ht="15">
      <c r="A7" s="15" t="str">
        <f t="shared" si="0"/>
        <v>1.41.</v>
      </c>
      <c r="B7" s="18" t="e">
        <f>IF($E7="m",VLOOKUP($J7,Daten!$H$3:$I$123,2),VLOOKUP($J7,Daten!$J$3:$K$123,2))</f>
        <v>#N/A</v>
      </c>
      <c r="C7" s="37"/>
      <c r="D7" s="38"/>
      <c r="E7" s="39"/>
      <c r="F7" s="40"/>
      <c r="G7" s="22" t="e">
        <f>VLOOKUP($F7,Daten!$A$2:$B$46,2)</f>
        <v>#N/A</v>
      </c>
      <c r="H7" s="47"/>
      <c r="I7" s="39"/>
      <c r="J7" s="39"/>
      <c r="K7" s="39"/>
      <c r="L7" s="39"/>
      <c r="M7" s="40"/>
      <c r="N7" s="67"/>
      <c r="O7" s="48"/>
    </row>
    <row r="8" spans="1:15" ht="15">
      <c r="A8" s="15" t="str">
        <f t="shared" si="0"/>
        <v>1.41.</v>
      </c>
      <c r="B8" s="18" t="e">
        <f>IF($E8="m",VLOOKUP($J8,Daten!$H$3:$I$123,2),VLOOKUP($J8,Daten!$J$3:$K$123,2))</f>
        <v>#N/A</v>
      </c>
      <c r="C8" s="37"/>
      <c r="D8" s="38"/>
      <c r="E8" s="39"/>
      <c r="F8" s="40"/>
      <c r="G8" s="22" t="e">
        <f>VLOOKUP($F8,Daten!$A$2:$B$46,2)</f>
        <v>#N/A</v>
      </c>
      <c r="H8" s="47"/>
      <c r="I8" s="39"/>
      <c r="J8" s="39"/>
      <c r="K8" s="39"/>
      <c r="L8" s="39"/>
      <c r="M8" s="40"/>
      <c r="N8" s="67"/>
      <c r="O8" s="48"/>
    </row>
    <row r="9" spans="1:15" ht="15">
      <c r="A9" s="15" t="str">
        <f t="shared" si="0"/>
        <v>1.41.</v>
      </c>
      <c r="B9" s="18" t="e">
        <f>IF($E9="m",VLOOKUP($J9,Daten!$H$3:$I$123,2),VLOOKUP($J9,Daten!$J$3:$K$123,2))</f>
        <v>#N/A</v>
      </c>
      <c r="C9" s="37"/>
      <c r="D9" s="38"/>
      <c r="E9" s="39"/>
      <c r="F9" s="40"/>
      <c r="G9" s="22" t="e">
        <f>VLOOKUP($F9,Daten!$A$2:$B$46,2)</f>
        <v>#N/A</v>
      </c>
      <c r="H9" s="47"/>
      <c r="I9" s="39"/>
      <c r="J9" s="39"/>
      <c r="K9" s="39"/>
      <c r="L9" s="39"/>
      <c r="M9" s="40"/>
      <c r="N9" s="67"/>
      <c r="O9" s="48"/>
    </row>
    <row r="10" spans="1:15" ht="15">
      <c r="A10" s="15" t="str">
        <f t="shared" si="0"/>
        <v>1.41.</v>
      </c>
      <c r="B10" s="18" t="e">
        <f>IF($E10="m",VLOOKUP($J10,Daten!$H$3:$I$123,2),VLOOKUP($J10,Daten!$J$3:$K$123,2))</f>
        <v>#N/A</v>
      </c>
      <c r="C10" s="37"/>
      <c r="D10" s="38"/>
      <c r="E10" s="39"/>
      <c r="F10" s="40"/>
      <c r="G10" s="22" t="e">
        <f>VLOOKUP($F10,Daten!$A$2:$B$46,2)</f>
        <v>#N/A</v>
      </c>
      <c r="H10" s="47"/>
      <c r="I10" s="39"/>
      <c r="J10" s="39"/>
      <c r="K10" s="39"/>
      <c r="L10" s="39"/>
      <c r="M10" s="40"/>
      <c r="N10" s="67"/>
      <c r="O10" s="48"/>
    </row>
    <row r="11" spans="1:15" ht="15">
      <c r="A11" s="15" t="str">
        <f t="shared" si="0"/>
        <v>1.41.</v>
      </c>
      <c r="B11" s="18" t="e">
        <f>IF($E11="m",VLOOKUP($J11,Daten!$H$3:$I$123,2),VLOOKUP($J11,Daten!$J$3:$K$123,2))</f>
        <v>#N/A</v>
      </c>
      <c r="C11" s="37"/>
      <c r="D11" s="38"/>
      <c r="E11" s="39"/>
      <c r="F11" s="40"/>
      <c r="G11" s="22" t="e">
        <f>VLOOKUP($F11,Daten!$A$2:$B$46,2)</f>
        <v>#N/A</v>
      </c>
      <c r="H11" s="47"/>
      <c r="I11" s="39"/>
      <c r="J11" s="39"/>
      <c r="K11" s="39"/>
      <c r="L11" s="39"/>
      <c r="M11" s="40"/>
      <c r="N11" s="67"/>
      <c r="O11" s="48"/>
    </row>
    <row r="12" spans="1:15" ht="15">
      <c r="A12" s="15" t="str">
        <f t="shared" si="0"/>
        <v>1.41.</v>
      </c>
      <c r="B12" s="18" t="e">
        <f>IF($E12="m",VLOOKUP($J12,Daten!$H$3:$I$123,2),VLOOKUP($J12,Daten!$J$3:$K$123,2))</f>
        <v>#N/A</v>
      </c>
      <c r="C12" s="37"/>
      <c r="D12" s="38"/>
      <c r="E12" s="39"/>
      <c r="F12" s="40"/>
      <c r="G12" s="22" t="e">
        <f>VLOOKUP($F12,Daten!$A$2:$B$46,2)</f>
        <v>#N/A</v>
      </c>
      <c r="H12" s="47"/>
      <c r="I12" s="39"/>
      <c r="J12" s="39"/>
      <c r="K12" s="39"/>
      <c r="L12" s="39"/>
      <c r="M12" s="40"/>
      <c r="N12" s="67"/>
      <c r="O12" s="48"/>
    </row>
    <row r="13" spans="1:15" ht="15">
      <c r="A13" s="15" t="str">
        <f t="shared" si="0"/>
        <v>1.41.</v>
      </c>
      <c r="B13" s="18" t="e">
        <f>IF($E13="m",VLOOKUP($J13,Daten!$H$3:$I$123,2),VLOOKUP($J13,Daten!$J$3:$K$123,2))</f>
        <v>#N/A</v>
      </c>
      <c r="C13" s="37"/>
      <c r="D13" s="38"/>
      <c r="E13" s="39"/>
      <c r="F13" s="40"/>
      <c r="G13" s="22" t="e">
        <f>VLOOKUP($F13,Daten!$A$2:$B$46,2)</f>
        <v>#N/A</v>
      </c>
      <c r="H13" s="47"/>
      <c r="I13" s="39"/>
      <c r="J13" s="39"/>
      <c r="K13" s="39"/>
      <c r="L13" s="39"/>
      <c r="M13" s="40"/>
      <c r="N13" s="67"/>
      <c r="O13" s="48"/>
    </row>
    <row r="14" spans="1:15" ht="15">
      <c r="A14" s="15" t="str">
        <f t="shared" si="0"/>
        <v>1.41.</v>
      </c>
      <c r="B14" s="18" t="e">
        <f>IF($E14="m",VLOOKUP($J14,Daten!$H$3:$I$123,2),VLOOKUP($J14,Daten!$J$3:$K$123,2))</f>
        <v>#N/A</v>
      </c>
      <c r="C14" s="37"/>
      <c r="D14" s="38"/>
      <c r="E14" s="39"/>
      <c r="F14" s="40"/>
      <c r="G14" s="22" t="e">
        <f>VLOOKUP($F14,Daten!$A$2:$B$46,2)</f>
        <v>#N/A</v>
      </c>
      <c r="H14" s="47"/>
      <c r="I14" s="39"/>
      <c r="J14" s="39"/>
      <c r="K14" s="39"/>
      <c r="L14" s="39"/>
      <c r="M14" s="40"/>
      <c r="N14" s="67"/>
      <c r="O14" s="48"/>
    </row>
    <row r="15" spans="1:15" ht="15">
      <c r="A15" s="15" t="str">
        <f t="shared" si="0"/>
        <v>1.41.</v>
      </c>
      <c r="B15" s="18" t="e">
        <f>IF($E15="m",VLOOKUP($J15,Daten!$H$3:$I$123,2),VLOOKUP($J15,Daten!$J$3:$K$123,2))</f>
        <v>#N/A</v>
      </c>
      <c r="C15" s="37"/>
      <c r="D15" s="38"/>
      <c r="E15" s="39"/>
      <c r="F15" s="40"/>
      <c r="G15" s="22" t="e">
        <f>VLOOKUP($F15,Daten!$A$2:$B$46,2)</f>
        <v>#N/A</v>
      </c>
      <c r="H15" s="47"/>
      <c r="I15" s="39"/>
      <c r="J15" s="39"/>
      <c r="K15" s="39"/>
      <c r="L15" s="39"/>
      <c r="M15" s="40"/>
      <c r="N15" s="67"/>
      <c r="O15" s="48"/>
    </row>
    <row r="16" spans="1:15" ht="15">
      <c r="A16" s="15" t="str">
        <f t="shared" si="0"/>
        <v>1.41.</v>
      </c>
      <c r="B16" s="18" t="e">
        <f>IF($E16="m",VLOOKUP($J16,Daten!$H$3:$I$123,2),VLOOKUP($J16,Daten!$J$3:$K$123,2))</f>
        <v>#N/A</v>
      </c>
      <c r="C16" s="37"/>
      <c r="D16" s="38"/>
      <c r="E16" s="39"/>
      <c r="F16" s="40"/>
      <c r="G16" s="22" t="e">
        <f>VLOOKUP($F16,Daten!$A$2:$B$46,2)</f>
        <v>#N/A</v>
      </c>
      <c r="H16" s="47"/>
      <c r="I16" s="39"/>
      <c r="J16" s="39"/>
      <c r="K16" s="39"/>
      <c r="L16" s="39"/>
      <c r="M16" s="40"/>
      <c r="N16" s="67"/>
      <c r="O16" s="48"/>
    </row>
    <row r="17" spans="1:15" ht="15">
      <c r="A17" s="15" t="str">
        <f t="shared" si="0"/>
        <v>1.41.</v>
      </c>
      <c r="B17" s="18" t="e">
        <f>IF($E17="m",VLOOKUP($J17,Daten!$H$3:$I$123,2),VLOOKUP($J17,Daten!$J$3:$K$123,2))</f>
        <v>#N/A</v>
      </c>
      <c r="C17" s="37"/>
      <c r="D17" s="38"/>
      <c r="E17" s="39"/>
      <c r="F17" s="40"/>
      <c r="G17" s="22" t="e">
        <f>VLOOKUP($F17,Daten!$A$2:$B$46,2)</f>
        <v>#N/A</v>
      </c>
      <c r="H17" s="47"/>
      <c r="I17" s="39"/>
      <c r="J17" s="39"/>
      <c r="K17" s="39"/>
      <c r="L17" s="39"/>
      <c r="M17" s="40"/>
      <c r="N17" s="67"/>
      <c r="O17" s="48"/>
    </row>
    <row r="18" spans="1:15" ht="15">
      <c r="A18" s="15" t="str">
        <f t="shared" si="0"/>
        <v>1.41.</v>
      </c>
      <c r="B18" s="18" t="e">
        <f>IF($E18="m",VLOOKUP($J18,Daten!$H$3:$I$123,2),VLOOKUP($J18,Daten!$J$3:$K$123,2))</f>
        <v>#N/A</v>
      </c>
      <c r="C18" s="37"/>
      <c r="D18" s="38"/>
      <c r="E18" s="39"/>
      <c r="F18" s="40"/>
      <c r="G18" s="22" t="e">
        <f>VLOOKUP($F18,Daten!$A$2:$B$46,2)</f>
        <v>#N/A</v>
      </c>
      <c r="H18" s="47"/>
      <c r="I18" s="39"/>
      <c r="J18" s="39"/>
      <c r="K18" s="39"/>
      <c r="L18" s="39"/>
      <c r="M18" s="40"/>
      <c r="N18" s="67"/>
      <c r="O18" s="48"/>
    </row>
    <row r="19" spans="1:15" ht="15">
      <c r="A19" s="15" t="str">
        <f t="shared" si="0"/>
        <v>1.41.</v>
      </c>
      <c r="B19" s="18" t="e">
        <f>IF($E19="m",VLOOKUP($J19,Daten!$H$3:$I$123,2),VLOOKUP($J19,Daten!$J$3:$K$123,2))</f>
        <v>#N/A</v>
      </c>
      <c r="C19" s="37"/>
      <c r="D19" s="38"/>
      <c r="E19" s="39"/>
      <c r="F19" s="40"/>
      <c r="G19" s="22" t="e">
        <f>VLOOKUP($F19,Daten!$A$2:$B$46,2)</f>
        <v>#N/A</v>
      </c>
      <c r="H19" s="47"/>
      <c r="I19" s="39"/>
      <c r="J19" s="39"/>
      <c r="K19" s="39"/>
      <c r="L19" s="39"/>
      <c r="M19" s="40"/>
      <c r="N19" s="67"/>
      <c r="O19" s="48"/>
    </row>
    <row r="20" spans="1:15" ht="15">
      <c r="A20" s="15" t="str">
        <f t="shared" si="0"/>
        <v>1.41.</v>
      </c>
      <c r="B20" s="18" t="e">
        <f>IF($E20="m",VLOOKUP($J20,Daten!$H$3:$I$123,2),VLOOKUP($J20,Daten!$J$3:$K$123,2))</f>
        <v>#N/A</v>
      </c>
      <c r="C20" s="37"/>
      <c r="D20" s="38"/>
      <c r="E20" s="39"/>
      <c r="F20" s="40"/>
      <c r="G20" s="22" t="e">
        <f>VLOOKUP($F20,Daten!$A$2:$B$46,2)</f>
        <v>#N/A</v>
      </c>
      <c r="H20" s="47"/>
      <c r="I20" s="39"/>
      <c r="J20" s="39"/>
      <c r="K20" s="39"/>
      <c r="L20" s="39"/>
      <c r="M20" s="40"/>
      <c r="N20" s="67"/>
      <c r="O20" s="48"/>
    </row>
    <row r="21" spans="1:15" ht="15">
      <c r="A21" s="15" t="str">
        <f t="shared" si="0"/>
        <v>1.41.</v>
      </c>
      <c r="B21" s="18" t="e">
        <f>IF($E21="m",VLOOKUP($J21,Daten!$H$3:$I$123,2),VLOOKUP($J21,Daten!$J$3:$K$123,2))</f>
        <v>#N/A</v>
      </c>
      <c r="C21" s="37"/>
      <c r="D21" s="38"/>
      <c r="E21" s="39"/>
      <c r="F21" s="40"/>
      <c r="G21" s="22" t="e">
        <f>VLOOKUP($F21,Daten!$A$2:$B$46,2)</f>
        <v>#N/A</v>
      </c>
      <c r="H21" s="47"/>
      <c r="I21" s="39"/>
      <c r="J21" s="39"/>
      <c r="K21" s="39"/>
      <c r="L21" s="39"/>
      <c r="M21" s="40"/>
      <c r="N21" s="67"/>
      <c r="O21" s="48"/>
    </row>
    <row r="22" spans="1:15" ht="15">
      <c r="A22" s="15" t="str">
        <f t="shared" si="0"/>
        <v>1.41.</v>
      </c>
      <c r="B22" s="18" t="e">
        <f>IF($E22="m",VLOOKUP($J22,Daten!$H$3:$I$123,2),VLOOKUP($J22,Daten!$J$3:$K$123,2))</f>
        <v>#N/A</v>
      </c>
      <c r="C22" s="37"/>
      <c r="D22" s="38"/>
      <c r="E22" s="39"/>
      <c r="F22" s="40"/>
      <c r="G22" s="22" t="e">
        <f>VLOOKUP($F22,Daten!$A$2:$B$46,2)</f>
        <v>#N/A</v>
      </c>
      <c r="H22" s="47"/>
      <c r="I22" s="39"/>
      <c r="J22" s="39"/>
      <c r="K22" s="39"/>
      <c r="L22" s="39"/>
      <c r="M22" s="40"/>
      <c r="N22" s="67"/>
      <c r="O22" s="48"/>
    </row>
    <row r="23" spans="1:15" ht="15">
      <c r="A23" s="15" t="str">
        <f t="shared" si="0"/>
        <v>1.41.</v>
      </c>
      <c r="B23" s="18" t="e">
        <f>IF($E23="m",VLOOKUP($J23,Daten!$H$3:$I$123,2),VLOOKUP($J23,Daten!$J$3:$K$123,2))</f>
        <v>#N/A</v>
      </c>
      <c r="C23" s="37"/>
      <c r="D23" s="38"/>
      <c r="E23" s="39"/>
      <c r="F23" s="40"/>
      <c r="G23" s="22" t="e">
        <f>VLOOKUP($F23,Daten!$A$2:$B$46,2)</f>
        <v>#N/A</v>
      </c>
      <c r="H23" s="47"/>
      <c r="I23" s="39"/>
      <c r="J23" s="39"/>
      <c r="K23" s="39"/>
      <c r="L23" s="39"/>
      <c r="M23" s="40"/>
      <c r="N23" s="67"/>
      <c r="O23" s="48"/>
    </row>
    <row r="24" spans="1:15" ht="15">
      <c r="A24" s="15" t="str">
        <f t="shared" si="0"/>
        <v>1.41.</v>
      </c>
      <c r="B24" s="18" t="e">
        <f>IF($E24="m",VLOOKUP($J24,Daten!$H$3:$I$123,2),VLOOKUP($J24,Daten!$J$3:$K$123,2))</f>
        <v>#N/A</v>
      </c>
      <c r="C24" s="37"/>
      <c r="D24" s="38"/>
      <c r="E24" s="39"/>
      <c r="F24" s="40"/>
      <c r="G24" s="22" t="e">
        <f>VLOOKUP($F24,Daten!$A$2:$B$46,2)</f>
        <v>#N/A</v>
      </c>
      <c r="H24" s="47"/>
      <c r="I24" s="39"/>
      <c r="J24" s="39"/>
      <c r="K24" s="39"/>
      <c r="L24" s="39"/>
      <c r="M24" s="40"/>
      <c r="N24" s="67"/>
      <c r="O24" s="48"/>
    </row>
    <row r="25" spans="1:15" ht="15">
      <c r="A25" s="15" t="str">
        <f t="shared" si="0"/>
        <v>1.41.</v>
      </c>
      <c r="B25" s="18" t="e">
        <f>IF($E25="m",VLOOKUP($J25,Daten!$H$3:$I$123,2),VLOOKUP($J25,Daten!$J$3:$K$123,2))</f>
        <v>#N/A</v>
      </c>
      <c r="C25" s="37"/>
      <c r="D25" s="38"/>
      <c r="E25" s="39"/>
      <c r="F25" s="40"/>
      <c r="G25" s="22" t="e">
        <f>VLOOKUP($F25,Daten!$A$2:$B$46,2)</f>
        <v>#N/A</v>
      </c>
      <c r="H25" s="47"/>
      <c r="I25" s="39"/>
      <c r="J25" s="39"/>
      <c r="K25" s="39"/>
      <c r="L25" s="39"/>
      <c r="M25" s="40"/>
      <c r="N25" s="67"/>
      <c r="O25" s="48"/>
    </row>
    <row r="26" spans="1:15" ht="15">
      <c r="A26" s="15" t="str">
        <f t="shared" si="0"/>
        <v>1.41.</v>
      </c>
      <c r="B26" s="18" t="e">
        <f>IF($E26="m",VLOOKUP($J26,Daten!$H$3:$I$123,2),VLOOKUP($J26,Daten!$J$3:$K$123,2))</f>
        <v>#N/A</v>
      </c>
      <c r="C26" s="37"/>
      <c r="D26" s="38"/>
      <c r="E26" s="39"/>
      <c r="F26" s="40"/>
      <c r="G26" s="22" t="e">
        <f>VLOOKUP($F26,Daten!$A$2:$B$46,2)</f>
        <v>#N/A</v>
      </c>
      <c r="H26" s="47"/>
      <c r="I26" s="39"/>
      <c r="J26" s="39"/>
      <c r="K26" s="39"/>
      <c r="L26" s="39"/>
      <c r="M26" s="40"/>
      <c r="N26" s="67"/>
      <c r="O26" s="48"/>
    </row>
    <row r="27" spans="1:15" ht="15">
      <c r="A27" s="15" t="str">
        <f t="shared" si="0"/>
        <v>1.41.</v>
      </c>
      <c r="B27" s="18" t="e">
        <f>IF($E27="m",VLOOKUP($J27,Daten!$H$3:$I$123,2),VLOOKUP($J27,Daten!$J$3:$K$123,2))</f>
        <v>#N/A</v>
      </c>
      <c r="C27" s="37"/>
      <c r="D27" s="38"/>
      <c r="E27" s="39"/>
      <c r="F27" s="40"/>
      <c r="G27" s="22" t="e">
        <f>VLOOKUP($F27,Daten!$A$2:$B$46,2)</f>
        <v>#N/A</v>
      </c>
      <c r="H27" s="47"/>
      <c r="I27" s="39"/>
      <c r="J27" s="39"/>
      <c r="K27" s="39"/>
      <c r="L27" s="39"/>
      <c r="M27" s="40"/>
      <c r="N27" s="67"/>
      <c r="O27" s="48"/>
    </row>
    <row r="28" spans="1:15" ht="15">
      <c r="A28" s="15" t="str">
        <f t="shared" si="0"/>
        <v>1.41.</v>
      </c>
      <c r="B28" s="18" t="e">
        <f>IF($E28="m",VLOOKUP($J28,Daten!$H$3:$I$123,2),VLOOKUP($J28,Daten!$J$3:$K$123,2))</f>
        <v>#N/A</v>
      </c>
      <c r="C28" s="37"/>
      <c r="D28" s="38"/>
      <c r="E28" s="39"/>
      <c r="F28" s="40"/>
      <c r="G28" s="22" t="e">
        <f>VLOOKUP($F28,Daten!$A$2:$B$46,2)</f>
        <v>#N/A</v>
      </c>
      <c r="H28" s="47"/>
      <c r="I28" s="39"/>
      <c r="J28" s="39"/>
      <c r="K28" s="39"/>
      <c r="L28" s="39"/>
      <c r="M28" s="40"/>
      <c r="N28" s="67"/>
      <c r="O28" s="48"/>
    </row>
    <row r="29" spans="1:15" ht="15">
      <c r="A29" s="15" t="str">
        <f t="shared" si="0"/>
        <v>1.41.</v>
      </c>
      <c r="B29" s="18" t="e">
        <f>IF($E29="m",VLOOKUP($J29,Daten!$H$3:$I$123,2),VLOOKUP($J29,Daten!$J$3:$K$123,2))</f>
        <v>#N/A</v>
      </c>
      <c r="C29" s="37"/>
      <c r="D29" s="38"/>
      <c r="E29" s="39"/>
      <c r="F29" s="40"/>
      <c r="G29" s="22" t="e">
        <f>VLOOKUP($F29,Daten!$A$2:$B$46,2)</f>
        <v>#N/A</v>
      </c>
      <c r="H29" s="47"/>
      <c r="I29" s="39"/>
      <c r="J29" s="39"/>
      <c r="K29" s="39"/>
      <c r="L29" s="39"/>
      <c r="M29" s="40"/>
      <c r="N29" s="67"/>
      <c r="O29" s="48"/>
    </row>
    <row r="30" spans="1:15" ht="15">
      <c r="A30" s="15" t="str">
        <f t="shared" si="0"/>
        <v>1.41.</v>
      </c>
      <c r="B30" s="18" t="e">
        <f>IF($E30="m",VLOOKUP($J30,Daten!$H$3:$I$123,2),VLOOKUP($J30,Daten!$J$3:$K$123,2))</f>
        <v>#N/A</v>
      </c>
      <c r="C30" s="37"/>
      <c r="D30" s="38"/>
      <c r="E30" s="39"/>
      <c r="F30" s="40"/>
      <c r="G30" s="22" t="e">
        <f>VLOOKUP($F30,Daten!$A$2:$B$46,2)</f>
        <v>#N/A</v>
      </c>
      <c r="H30" s="47"/>
      <c r="I30" s="39"/>
      <c r="J30" s="39"/>
      <c r="K30" s="39"/>
      <c r="L30" s="39"/>
      <c r="M30" s="40"/>
      <c r="N30" s="67"/>
      <c r="O30" s="48"/>
    </row>
    <row r="31" spans="1:15" ht="15">
      <c r="A31" s="15" t="str">
        <f t="shared" si="0"/>
        <v>1.41.</v>
      </c>
      <c r="B31" s="18" t="e">
        <f>IF($E31="m",VLOOKUP($J31,Daten!$H$3:$I$123,2),VLOOKUP($J31,Daten!$J$3:$K$123,2))</f>
        <v>#N/A</v>
      </c>
      <c r="C31" s="37"/>
      <c r="D31" s="38"/>
      <c r="E31" s="39"/>
      <c r="F31" s="40"/>
      <c r="G31" s="22" t="e">
        <f>VLOOKUP($F31,Daten!$A$2:$B$46,2)</f>
        <v>#N/A</v>
      </c>
      <c r="H31" s="47"/>
      <c r="I31" s="39"/>
      <c r="J31" s="39"/>
      <c r="K31" s="39"/>
      <c r="L31" s="39"/>
      <c r="M31" s="40"/>
      <c r="N31" s="67"/>
      <c r="O31" s="48"/>
    </row>
    <row r="32" spans="1:15" ht="15">
      <c r="A32" s="15" t="str">
        <f t="shared" si="0"/>
        <v>1.41.</v>
      </c>
      <c r="B32" s="18" t="e">
        <f>IF($E32="m",VLOOKUP($J32,Daten!$H$3:$I$123,2),VLOOKUP($J32,Daten!$J$3:$K$123,2))</f>
        <v>#N/A</v>
      </c>
      <c r="C32" s="37"/>
      <c r="D32" s="38"/>
      <c r="E32" s="39"/>
      <c r="F32" s="40"/>
      <c r="G32" s="22" t="e">
        <f>VLOOKUP($F32,Daten!$A$2:$B$46,2)</f>
        <v>#N/A</v>
      </c>
      <c r="H32" s="47"/>
      <c r="I32" s="39"/>
      <c r="J32" s="39"/>
      <c r="K32" s="39"/>
      <c r="L32" s="39"/>
      <c r="M32" s="40"/>
      <c r="N32" s="67"/>
      <c r="O32" s="48"/>
    </row>
    <row r="33" spans="1:15" ht="15">
      <c r="A33" s="15" t="str">
        <f t="shared" si="0"/>
        <v>1.41.</v>
      </c>
      <c r="B33" s="18" t="e">
        <f>IF($E33="m",VLOOKUP($J33,Daten!$H$3:$I$123,2),VLOOKUP($J33,Daten!$J$3:$K$123,2))</f>
        <v>#N/A</v>
      </c>
      <c r="C33" s="37"/>
      <c r="D33" s="38"/>
      <c r="E33" s="39"/>
      <c r="F33" s="40"/>
      <c r="G33" s="22" t="e">
        <f>VLOOKUP($F33,Daten!$A$2:$B$46,2)</f>
        <v>#N/A</v>
      </c>
      <c r="H33" s="47"/>
      <c r="I33" s="39"/>
      <c r="J33" s="39"/>
      <c r="K33" s="39"/>
      <c r="L33" s="39"/>
      <c r="M33" s="40"/>
      <c r="N33" s="67"/>
      <c r="O33" s="48"/>
    </row>
    <row r="34" spans="1:15" ht="15">
      <c r="A34" s="15" t="str">
        <f t="shared" si="0"/>
        <v>1.41.</v>
      </c>
      <c r="B34" s="18" t="e">
        <f>IF($E34="m",VLOOKUP($J34,Daten!$H$3:$I$123,2),VLOOKUP($J34,Daten!$J$3:$K$123,2))</f>
        <v>#N/A</v>
      </c>
      <c r="C34" s="37"/>
      <c r="D34" s="38"/>
      <c r="E34" s="39"/>
      <c r="F34" s="40"/>
      <c r="G34" s="22" t="e">
        <f>VLOOKUP($F34,Daten!$A$2:$B$46,2)</f>
        <v>#N/A</v>
      </c>
      <c r="H34" s="47"/>
      <c r="I34" s="39"/>
      <c r="J34" s="39"/>
      <c r="K34" s="39"/>
      <c r="L34" s="39"/>
      <c r="M34" s="40"/>
      <c r="N34" s="67"/>
      <c r="O34" s="48"/>
    </row>
    <row r="35" spans="1:15" ht="15">
      <c r="A35" s="15" t="str">
        <f t="shared" si="0"/>
        <v>1.41.</v>
      </c>
      <c r="B35" s="18" t="e">
        <f>IF($E35="m",VLOOKUP($J35,Daten!$H$3:$I$123,2),VLOOKUP($J35,Daten!$J$3:$K$123,2))</f>
        <v>#N/A</v>
      </c>
      <c r="C35" s="37"/>
      <c r="D35" s="38"/>
      <c r="E35" s="39"/>
      <c r="F35" s="40"/>
      <c r="G35" s="22" t="e">
        <f>VLOOKUP($F35,Daten!$A$2:$B$46,2)</f>
        <v>#N/A</v>
      </c>
      <c r="H35" s="47"/>
      <c r="I35" s="39"/>
      <c r="J35" s="39"/>
      <c r="K35" s="39"/>
      <c r="L35" s="39"/>
      <c r="M35" s="40"/>
      <c r="N35" s="67"/>
      <c r="O35" s="48"/>
    </row>
    <row r="36" spans="1:15" ht="15">
      <c r="A36" s="15" t="str">
        <f t="shared" si="0"/>
        <v>1.41.</v>
      </c>
      <c r="B36" s="18" t="e">
        <f>IF($E36="m",VLOOKUP($J36,Daten!$H$3:$I$123,2),VLOOKUP($J36,Daten!$J$3:$K$123,2))</f>
        <v>#N/A</v>
      </c>
      <c r="C36" s="37"/>
      <c r="D36" s="38"/>
      <c r="E36" s="39"/>
      <c r="F36" s="40"/>
      <c r="G36" s="22" t="e">
        <f>VLOOKUP($F36,Daten!$A$2:$B$46,2)</f>
        <v>#N/A</v>
      </c>
      <c r="H36" s="47"/>
      <c r="I36" s="39"/>
      <c r="J36" s="39"/>
      <c r="K36" s="39"/>
      <c r="L36" s="39"/>
      <c r="M36" s="40"/>
      <c r="N36" s="67"/>
      <c r="O36" s="48"/>
    </row>
    <row r="37" spans="1:15" ht="15">
      <c r="A37" s="15" t="str">
        <f t="shared" si="0"/>
        <v>1.41.</v>
      </c>
      <c r="B37" s="18" t="e">
        <f>IF($E37="m",VLOOKUP($J37,Daten!$H$3:$I$123,2),VLOOKUP($J37,Daten!$J$3:$K$123,2))</f>
        <v>#N/A</v>
      </c>
      <c r="C37" s="37"/>
      <c r="D37" s="38"/>
      <c r="E37" s="39"/>
      <c r="F37" s="40"/>
      <c r="G37" s="22" t="e">
        <f>VLOOKUP($F37,Daten!$A$2:$B$46,2)</f>
        <v>#N/A</v>
      </c>
      <c r="H37" s="47"/>
      <c r="I37" s="39"/>
      <c r="J37" s="39"/>
      <c r="K37" s="39"/>
      <c r="L37" s="39"/>
      <c r="M37" s="40"/>
      <c r="N37" s="67"/>
      <c r="O37" s="48"/>
    </row>
    <row r="38" spans="1:15" ht="15">
      <c r="A38" s="15" t="str">
        <f t="shared" si="0"/>
        <v>1.41.</v>
      </c>
      <c r="B38" s="18" t="e">
        <f>IF($E38="m",VLOOKUP($J38,Daten!$H$3:$I$123,2),VLOOKUP($J38,Daten!$J$3:$K$123,2))</f>
        <v>#N/A</v>
      </c>
      <c r="C38" s="37"/>
      <c r="D38" s="38"/>
      <c r="E38" s="39"/>
      <c r="F38" s="40"/>
      <c r="G38" s="22" t="e">
        <f>VLOOKUP($F38,Daten!$A$2:$B$46,2)</f>
        <v>#N/A</v>
      </c>
      <c r="H38" s="47"/>
      <c r="I38" s="39"/>
      <c r="J38" s="39"/>
      <c r="K38" s="39"/>
      <c r="L38" s="39"/>
      <c r="M38" s="40"/>
      <c r="N38" s="67"/>
      <c r="O38" s="48"/>
    </row>
    <row r="39" spans="1:15" ht="15">
      <c r="A39" s="15" t="str">
        <f t="shared" si="0"/>
        <v>1.41.</v>
      </c>
      <c r="B39" s="18" t="e">
        <f>IF($E39="m",VLOOKUP($J39,Daten!$H$3:$I$123,2),VLOOKUP($J39,Daten!$J$3:$K$123,2))</f>
        <v>#N/A</v>
      </c>
      <c r="C39" s="37"/>
      <c r="D39" s="38"/>
      <c r="E39" s="39"/>
      <c r="F39" s="40"/>
      <c r="G39" s="22" t="e">
        <f>VLOOKUP($F39,Daten!$A$2:$B$46,2)</f>
        <v>#N/A</v>
      </c>
      <c r="H39" s="47"/>
      <c r="I39" s="39"/>
      <c r="J39" s="39"/>
      <c r="K39" s="39"/>
      <c r="L39" s="39"/>
      <c r="M39" s="40"/>
      <c r="N39" s="67"/>
      <c r="O39" s="48"/>
    </row>
    <row r="40" spans="1:15" ht="15">
      <c r="A40" s="15" t="str">
        <f t="shared" si="0"/>
        <v>1.41.</v>
      </c>
      <c r="B40" s="18" t="e">
        <f>IF($E40="m",VLOOKUP($J40,Daten!$H$3:$I$123,2),VLOOKUP($J40,Daten!$J$3:$K$123,2))</f>
        <v>#N/A</v>
      </c>
      <c r="C40" s="37"/>
      <c r="D40" s="38"/>
      <c r="E40" s="39"/>
      <c r="F40" s="40"/>
      <c r="G40" s="22" t="e">
        <f>VLOOKUP($F40,Daten!$A$2:$B$46,2)</f>
        <v>#N/A</v>
      </c>
      <c r="H40" s="47"/>
      <c r="I40" s="39"/>
      <c r="J40" s="39"/>
      <c r="K40" s="39"/>
      <c r="L40" s="39"/>
      <c r="M40" s="40"/>
      <c r="N40" s="67"/>
      <c r="O40" s="48"/>
    </row>
    <row r="41" spans="1:15" ht="15">
      <c r="A41" s="15" t="str">
        <f t="shared" si="0"/>
        <v>1.41.</v>
      </c>
      <c r="B41" s="18" t="e">
        <f>IF($E41="m",VLOOKUP($J41,Daten!$H$3:$I$123,2),VLOOKUP($J41,Daten!$J$3:$K$123,2))</f>
        <v>#N/A</v>
      </c>
      <c r="C41" s="37"/>
      <c r="D41" s="38"/>
      <c r="E41" s="39"/>
      <c r="F41" s="40"/>
      <c r="G41" s="22" t="e">
        <f>VLOOKUP($F41,Daten!$A$2:$B$46,2)</f>
        <v>#N/A</v>
      </c>
      <c r="H41" s="47"/>
      <c r="I41" s="39"/>
      <c r="J41" s="39"/>
      <c r="K41" s="39"/>
      <c r="L41" s="39"/>
      <c r="M41" s="40"/>
      <c r="N41" s="67"/>
      <c r="O41" s="48"/>
    </row>
    <row r="42" spans="1:15" ht="15">
      <c r="A42" s="15" t="str">
        <f t="shared" si="0"/>
        <v>1.41.</v>
      </c>
      <c r="B42" s="18" t="e">
        <f>IF($E42="m",VLOOKUP($J42,Daten!$H$3:$I$123,2),VLOOKUP($J42,Daten!$J$3:$K$123,2))</f>
        <v>#N/A</v>
      </c>
      <c r="C42" s="37"/>
      <c r="D42" s="38"/>
      <c r="E42" s="39"/>
      <c r="F42" s="40"/>
      <c r="G42" s="22" t="e">
        <f>VLOOKUP($F42,Daten!$A$2:$B$46,2)</f>
        <v>#N/A</v>
      </c>
      <c r="H42" s="47"/>
      <c r="I42" s="39"/>
      <c r="J42" s="39"/>
      <c r="K42" s="39"/>
      <c r="L42" s="39"/>
      <c r="M42" s="40"/>
      <c r="N42" s="67"/>
      <c r="O42" s="48"/>
    </row>
    <row r="43" spans="1:15" ht="15">
      <c r="A43" s="15" t="str">
        <f t="shared" si="0"/>
        <v>1.41.</v>
      </c>
      <c r="B43" s="18" t="e">
        <f>IF($E43="m",VLOOKUP($J43,Daten!$H$3:$I$123,2),VLOOKUP($J43,Daten!$J$3:$K$123,2))</f>
        <v>#N/A</v>
      </c>
      <c r="C43" s="37"/>
      <c r="D43" s="38"/>
      <c r="E43" s="39"/>
      <c r="F43" s="40"/>
      <c r="G43" s="22" t="e">
        <f>VLOOKUP($F43,Daten!$A$2:$B$46,2)</f>
        <v>#N/A</v>
      </c>
      <c r="H43" s="47"/>
      <c r="I43" s="39"/>
      <c r="J43" s="39"/>
      <c r="K43" s="39"/>
      <c r="L43" s="39"/>
      <c r="M43" s="40"/>
      <c r="N43" s="67"/>
      <c r="O43" s="48"/>
    </row>
    <row r="44" spans="1:15" ht="15">
      <c r="A44" s="15" t="str">
        <f t="shared" si="0"/>
        <v>1.41.</v>
      </c>
      <c r="B44" s="18" t="e">
        <f>IF($E44="m",VLOOKUP($J44,Daten!$H$3:$I$123,2),VLOOKUP($J44,Daten!$J$3:$K$123,2))</f>
        <v>#N/A</v>
      </c>
      <c r="C44" s="37"/>
      <c r="D44" s="38"/>
      <c r="E44" s="39"/>
      <c r="F44" s="40"/>
      <c r="G44" s="22" t="e">
        <f>VLOOKUP($F44,Daten!$A$2:$B$46,2)</f>
        <v>#N/A</v>
      </c>
      <c r="H44" s="47"/>
      <c r="I44" s="39"/>
      <c r="J44" s="39"/>
      <c r="K44" s="39"/>
      <c r="L44" s="39"/>
      <c r="M44" s="40"/>
      <c r="N44" s="67"/>
      <c r="O44" s="48"/>
    </row>
    <row r="45" spans="1:15" ht="15">
      <c r="A45" s="15" t="str">
        <f t="shared" si="0"/>
        <v>1.41.</v>
      </c>
      <c r="B45" s="18" t="e">
        <f>IF($E45="m",VLOOKUP($J45,Daten!$H$3:$I$123,2),VLOOKUP($J45,Daten!$J$3:$K$123,2))</f>
        <v>#N/A</v>
      </c>
      <c r="C45" s="37"/>
      <c r="D45" s="38"/>
      <c r="E45" s="39"/>
      <c r="F45" s="40"/>
      <c r="G45" s="22" t="e">
        <f>VLOOKUP($F45,Daten!$A$2:$B$46,2)</f>
        <v>#N/A</v>
      </c>
      <c r="H45" s="47"/>
      <c r="I45" s="39"/>
      <c r="J45" s="39"/>
      <c r="K45" s="39"/>
      <c r="L45" s="39"/>
      <c r="M45" s="40"/>
      <c r="N45" s="67"/>
      <c r="O45" s="48"/>
    </row>
    <row r="46" spans="1:15" ht="15">
      <c r="A46" s="15" t="str">
        <f t="shared" si="0"/>
        <v>1.41.</v>
      </c>
      <c r="B46" s="18" t="e">
        <f>IF($E46="m",VLOOKUP($J46,Daten!$H$3:$I$123,2),VLOOKUP($J46,Daten!$J$3:$K$123,2))</f>
        <v>#N/A</v>
      </c>
      <c r="C46" s="37"/>
      <c r="D46" s="38"/>
      <c r="E46" s="39"/>
      <c r="F46" s="40"/>
      <c r="G46" s="22" t="e">
        <f>VLOOKUP($F46,Daten!$A$2:$B$46,2)</f>
        <v>#N/A</v>
      </c>
      <c r="H46" s="47"/>
      <c r="I46" s="39"/>
      <c r="J46" s="39"/>
      <c r="K46" s="39"/>
      <c r="L46" s="39"/>
      <c r="M46" s="40"/>
      <c r="N46" s="67"/>
      <c r="O46" s="48"/>
    </row>
    <row r="47" spans="1:15" ht="15">
      <c r="A47" s="15" t="str">
        <f t="shared" si="0"/>
        <v>1.41.</v>
      </c>
      <c r="B47" s="18" t="e">
        <f>IF($E47="m",VLOOKUP($J47,Daten!$H$3:$I$123,2),VLOOKUP($J47,Daten!$J$3:$K$123,2))</f>
        <v>#N/A</v>
      </c>
      <c r="C47" s="37"/>
      <c r="D47" s="38"/>
      <c r="E47" s="39"/>
      <c r="F47" s="40"/>
      <c r="G47" s="22" t="e">
        <f>VLOOKUP($F47,Daten!$A$2:$B$46,2)</f>
        <v>#N/A</v>
      </c>
      <c r="H47" s="47"/>
      <c r="I47" s="39"/>
      <c r="J47" s="39"/>
      <c r="K47" s="39"/>
      <c r="L47" s="39"/>
      <c r="M47" s="40"/>
      <c r="N47" s="67"/>
      <c r="O47" s="48"/>
    </row>
    <row r="48" spans="1:15" ht="15">
      <c r="A48" s="15" t="str">
        <f t="shared" si="0"/>
        <v>1.41.</v>
      </c>
      <c r="B48" s="18" t="e">
        <f>IF($E48="m",VLOOKUP($J48,Daten!$H$3:$I$123,2),VLOOKUP($J48,Daten!$J$3:$K$123,2))</f>
        <v>#N/A</v>
      </c>
      <c r="C48" s="37"/>
      <c r="D48" s="38"/>
      <c r="E48" s="39"/>
      <c r="F48" s="40"/>
      <c r="G48" s="22" t="e">
        <f>VLOOKUP($F48,Daten!$A$2:$B$46,2)</f>
        <v>#N/A</v>
      </c>
      <c r="H48" s="47"/>
      <c r="I48" s="39"/>
      <c r="J48" s="39"/>
      <c r="K48" s="39"/>
      <c r="L48" s="39"/>
      <c r="M48" s="40"/>
      <c r="N48" s="67"/>
      <c r="O48" s="48"/>
    </row>
    <row r="49" spans="1:15" ht="15">
      <c r="A49" s="15" t="str">
        <f t="shared" si="0"/>
        <v>1.41.</v>
      </c>
      <c r="B49" s="18" t="e">
        <f>IF($E49="m",VLOOKUP($J49,Daten!$H$3:$I$123,2),VLOOKUP($J49,Daten!$J$3:$K$123,2))</f>
        <v>#N/A</v>
      </c>
      <c r="C49" s="37"/>
      <c r="D49" s="38"/>
      <c r="E49" s="39"/>
      <c r="F49" s="40"/>
      <c r="G49" s="22" t="e">
        <f>VLOOKUP($F49,Daten!$A$2:$B$46,2)</f>
        <v>#N/A</v>
      </c>
      <c r="H49" s="47"/>
      <c r="I49" s="39"/>
      <c r="J49" s="39"/>
      <c r="K49" s="39"/>
      <c r="L49" s="39"/>
      <c r="M49" s="40"/>
      <c r="N49" s="67"/>
      <c r="O49" s="48"/>
    </row>
    <row r="50" spans="1:15" ht="15">
      <c r="A50" s="15" t="str">
        <f t="shared" si="0"/>
        <v>1.41.</v>
      </c>
      <c r="B50" s="18" t="e">
        <f>IF($E50="m",VLOOKUP($J50,Daten!$H$3:$I$123,2),VLOOKUP($J50,Daten!$J$3:$K$123,2))</f>
        <v>#N/A</v>
      </c>
      <c r="C50" s="37"/>
      <c r="D50" s="38"/>
      <c r="E50" s="39"/>
      <c r="F50" s="40"/>
      <c r="G50" s="22" t="e">
        <f>VLOOKUP($F50,Daten!$A$2:$B$46,2)</f>
        <v>#N/A</v>
      </c>
      <c r="H50" s="47"/>
      <c r="I50" s="39"/>
      <c r="J50" s="39"/>
      <c r="K50" s="39"/>
      <c r="L50" s="39"/>
      <c r="M50" s="40"/>
      <c r="N50" s="67"/>
      <c r="O50" s="48"/>
    </row>
    <row r="51" spans="1:15" ht="15">
      <c r="A51" s="15" t="str">
        <f t="shared" si="0"/>
        <v>1.41.</v>
      </c>
      <c r="B51" s="18" t="e">
        <f>IF($E51="m",VLOOKUP($J51,Daten!$H$3:$I$123,2),VLOOKUP($J51,Daten!$J$3:$K$123,2))</f>
        <v>#N/A</v>
      </c>
      <c r="C51" s="37"/>
      <c r="D51" s="38"/>
      <c r="E51" s="39"/>
      <c r="F51" s="40"/>
      <c r="G51" s="22" t="e">
        <f>VLOOKUP($F51,Daten!$A$2:$B$46,2)</f>
        <v>#N/A</v>
      </c>
      <c r="H51" s="47"/>
      <c r="I51" s="39"/>
      <c r="J51" s="39"/>
      <c r="K51" s="39"/>
      <c r="L51" s="39"/>
      <c r="M51" s="40"/>
      <c r="N51" s="67"/>
      <c r="O51" s="48"/>
    </row>
    <row r="52" spans="1:15" ht="15">
      <c r="A52" s="15" t="str">
        <f t="shared" si="0"/>
        <v>1.41.</v>
      </c>
      <c r="B52" s="18" t="e">
        <f>IF($E52="m",VLOOKUP($J52,Daten!$H$3:$I$123,2),VLOOKUP($J52,Daten!$J$3:$K$123,2))</f>
        <v>#N/A</v>
      </c>
      <c r="C52" s="37"/>
      <c r="D52" s="38"/>
      <c r="E52" s="39"/>
      <c r="F52" s="40"/>
      <c r="G52" s="22" t="e">
        <f>VLOOKUP($F52,Daten!$A$2:$B$46,2)</f>
        <v>#N/A</v>
      </c>
      <c r="H52" s="47"/>
      <c r="I52" s="39"/>
      <c r="J52" s="39"/>
      <c r="K52" s="39"/>
      <c r="L52" s="39"/>
      <c r="M52" s="40"/>
      <c r="N52" s="67"/>
      <c r="O52" s="48"/>
    </row>
    <row r="53" spans="1:15" ht="15">
      <c r="A53" s="15" t="str">
        <f t="shared" si="0"/>
        <v>1.41.</v>
      </c>
      <c r="B53" s="18" t="e">
        <f>IF($E53="m",VLOOKUP($J53,Daten!$H$3:$I$123,2),VLOOKUP($J53,Daten!$J$3:$K$123,2))</f>
        <v>#N/A</v>
      </c>
      <c r="C53" s="37"/>
      <c r="D53" s="38"/>
      <c r="E53" s="39"/>
      <c r="F53" s="40"/>
      <c r="G53" s="22" t="e">
        <f>VLOOKUP($F53,Daten!$A$2:$B$46,2)</f>
        <v>#N/A</v>
      </c>
      <c r="H53" s="47"/>
      <c r="I53" s="39"/>
      <c r="J53" s="39"/>
      <c r="K53" s="39"/>
      <c r="L53" s="39"/>
      <c r="M53" s="40"/>
      <c r="N53" s="67"/>
      <c r="O53" s="48"/>
    </row>
    <row r="54" spans="1:15" ht="15">
      <c r="A54" s="15" t="str">
        <f t="shared" si="0"/>
        <v>1.41.</v>
      </c>
      <c r="B54" s="18" t="e">
        <f>IF($E54="m",VLOOKUP($J54,Daten!$H$3:$I$123,2),VLOOKUP($J54,Daten!$J$3:$K$123,2))</f>
        <v>#N/A</v>
      </c>
      <c r="C54" s="37"/>
      <c r="D54" s="38"/>
      <c r="E54" s="39"/>
      <c r="F54" s="40"/>
      <c r="G54" s="22" t="e">
        <f>VLOOKUP($F54,Daten!$A$2:$B$46,2)</f>
        <v>#N/A</v>
      </c>
      <c r="H54" s="47"/>
      <c r="I54" s="39"/>
      <c r="J54" s="39"/>
      <c r="K54" s="39"/>
      <c r="L54" s="39"/>
      <c r="M54" s="40"/>
      <c r="N54" s="67"/>
      <c r="O54" s="48"/>
    </row>
    <row r="55" spans="1:15" ht="15">
      <c r="A55" s="15" t="str">
        <f t="shared" si="0"/>
        <v>1.41.</v>
      </c>
      <c r="B55" s="18" t="e">
        <f>IF($E55="m",VLOOKUP($J55,Daten!$H$3:$I$123,2),VLOOKUP($J55,Daten!$J$3:$K$123,2))</f>
        <v>#N/A</v>
      </c>
      <c r="C55" s="37"/>
      <c r="D55" s="38"/>
      <c r="E55" s="39"/>
      <c r="F55" s="40"/>
      <c r="G55" s="22" t="e">
        <f>VLOOKUP($F55,Daten!$A$2:$B$46,2)</f>
        <v>#N/A</v>
      </c>
      <c r="H55" s="47"/>
      <c r="I55" s="39"/>
      <c r="J55" s="39"/>
      <c r="K55" s="39"/>
      <c r="L55" s="39"/>
      <c r="M55" s="40"/>
      <c r="N55" s="67"/>
      <c r="O55" s="48"/>
    </row>
    <row r="56" spans="1:15" ht="15">
      <c r="A56" s="15" t="str">
        <f t="shared" si="0"/>
        <v>1.41.</v>
      </c>
      <c r="B56" s="18" t="e">
        <f>IF($E56="m",VLOOKUP($J56,Daten!$H$3:$I$123,2),VLOOKUP($J56,Daten!$J$3:$K$123,2))</f>
        <v>#N/A</v>
      </c>
      <c r="C56" s="37"/>
      <c r="D56" s="38"/>
      <c r="E56" s="39"/>
      <c r="F56" s="40"/>
      <c r="G56" s="22" t="e">
        <f>VLOOKUP($F56,Daten!$A$2:$B$46,2)</f>
        <v>#N/A</v>
      </c>
      <c r="H56" s="47"/>
      <c r="I56" s="39"/>
      <c r="J56" s="39"/>
      <c r="K56" s="39"/>
      <c r="L56" s="39"/>
      <c r="M56" s="40"/>
      <c r="N56" s="67"/>
      <c r="O56" s="48"/>
    </row>
    <row r="57" spans="1:15" ht="15">
      <c r="A57" s="15" t="str">
        <f t="shared" si="0"/>
        <v>1.41.</v>
      </c>
      <c r="B57" s="18" t="e">
        <f>IF($E57="m",VLOOKUP($J57,Daten!$H$3:$I$123,2),VLOOKUP($J57,Daten!$J$3:$K$123,2))</f>
        <v>#N/A</v>
      </c>
      <c r="C57" s="37"/>
      <c r="D57" s="38"/>
      <c r="E57" s="39"/>
      <c r="F57" s="40"/>
      <c r="G57" s="22" t="e">
        <f>VLOOKUP($F57,Daten!$A$2:$B$46,2)</f>
        <v>#N/A</v>
      </c>
      <c r="H57" s="47"/>
      <c r="I57" s="39"/>
      <c r="J57" s="39"/>
      <c r="K57" s="39"/>
      <c r="L57" s="39"/>
      <c r="M57" s="40"/>
      <c r="N57" s="67"/>
      <c r="O57" s="48"/>
    </row>
    <row r="58" spans="1:15" ht="15">
      <c r="A58" s="15" t="str">
        <f t="shared" si="0"/>
        <v>1.41.</v>
      </c>
      <c r="B58" s="18" t="e">
        <f>IF($E58="m",VLOOKUP($J58,Daten!$H$3:$I$123,2),VLOOKUP($J58,Daten!$J$3:$K$123,2))</f>
        <v>#N/A</v>
      </c>
      <c r="C58" s="37"/>
      <c r="D58" s="38"/>
      <c r="E58" s="39"/>
      <c r="F58" s="40"/>
      <c r="G58" s="22" t="e">
        <f>VLOOKUP($F58,Daten!$A$2:$B$46,2)</f>
        <v>#N/A</v>
      </c>
      <c r="H58" s="47"/>
      <c r="I58" s="39"/>
      <c r="J58" s="39"/>
      <c r="K58" s="39"/>
      <c r="L58" s="39"/>
      <c r="M58" s="40"/>
      <c r="N58" s="67"/>
      <c r="O58" s="48"/>
    </row>
    <row r="59" spans="1:15" ht="15.75" thickBot="1">
      <c r="A59" s="16" t="str">
        <f t="shared" si="0"/>
        <v>1.41.</v>
      </c>
      <c r="B59" s="20" t="e">
        <f>IF($E59="m",VLOOKUP($J59,Daten!$H$3:$I$123,2),VLOOKUP($J59,Daten!$J$3:$K$123,2))</f>
        <v>#N/A</v>
      </c>
      <c r="C59" s="41"/>
      <c r="D59" s="42"/>
      <c r="E59" s="43"/>
      <c r="F59" s="44"/>
      <c r="G59" s="23" t="e">
        <f>VLOOKUP($F59,Daten!$A$2:$B$46,2)</f>
        <v>#N/A</v>
      </c>
      <c r="H59" s="49"/>
      <c r="I59" s="43"/>
      <c r="J59" s="43"/>
      <c r="K59" s="43"/>
      <c r="L59" s="43"/>
      <c r="M59" s="44"/>
      <c r="N59" s="70"/>
      <c r="O59" s="50"/>
    </row>
    <row r="60" spans="1:15" ht="15">
      <c r="A60" s="7"/>
      <c r="B60" s="7"/>
      <c r="C60" s="8"/>
      <c r="D60" s="8"/>
      <c r="E60" s="7"/>
      <c r="F60" s="7"/>
      <c r="G60" s="7"/>
      <c r="H60" s="7"/>
      <c r="I60" s="7"/>
      <c r="J60" s="7"/>
      <c r="K60" s="7"/>
      <c r="L60" s="7"/>
      <c r="M60" s="7"/>
      <c r="N60" s="68"/>
      <c r="O60" s="7"/>
    </row>
    <row r="61" spans="1:15" ht="15">
      <c r="A61" s="7"/>
      <c r="B61" s="7"/>
      <c r="C61" s="8"/>
      <c r="D61" s="8"/>
      <c r="E61" s="7"/>
      <c r="F61" s="7"/>
      <c r="G61" s="7"/>
      <c r="H61" s="7"/>
      <c r="I61" s="7"/>
      <c r="J61" s="7"/>
      <c r="K61" s="7"/>
      <c r="L61" s="7"/>
      <c r="M61" s="7"/>
      <c r="N61" s="68"/>
      <c r="O61" s="7"/>
    </row>
    <row r="62" spans="1:15" ht="15">
      <c r="A62" s="7"/>
      <c r="B62" s="7"/>
      <c r="C62" s="8"/>
      <c r="D62" s="8"/>
      <c r="E62" s="7"/>
      <c r="F62" s="7"/>
      <c r="G62" s="7"/>
      <c r="H62" s="7"/>
      <c r="I62" s="7"/>
      <c r="J62" s="7"/>
      <c r="K62" s="7"/>
      <c r="L62" s="7"/>
      <c r="M62" s="7"/>
      <c r="N62" s="68"/>
      <c r="O62" s="7"/>
    </row>
    <row r="63" spans="1:15" ht="15">
      <c r="A63" s="7"/>
      <c r="B63" s="7"/>
      <c r="C63" s="8"/>
      <c r="D63" s="8"/>
      <c r="E63" s="7"/>
      <c r="F63" s="7"/>
      <c r="G63" s="7"/>
      <c r="H63" s="7"/>
      <c r="I63" s="7"/>
      <c r="J63" s="7"/>
      <c r="K63" s="7"/>
      <c r="L63" s="7"/>
      <c r="M63" s="7"/>
      <c r="N63" s="68"/>
      <c r="O63" s="7"/>
    </row>
    <row r="64" spans="1:15" ht="15">
      <c r="A64" s="7"/>
      <c r="B64" s="7"/>
      <c r="C64" s="8"/>
      <c r="D64" s="8"/>
      <c r="E64" s="7"/>
      <c r="F64" s="7"/>
      <c r="G64" s="7"/>
      <c r="H64" s="7"/>
      <c r="I64" s="7"/>
      <c r="J64" s="7"/>
      <c r="K64" s="7"/>
      <c r="L64" s="7"/>
      <c r="M64" s="7"/>
      <c r="N64" s="68"/>
      <c r="O64" s="7"/>
    </row>
    <row r="65" spans="1:15" ht="15">
      <c r="A65" s="7"/>
      <c r="B65" s="7"/>
      <c r="C65" s="8"/>
      <c r="D65" s="8"/>
      <c r="E65" s="7"/>
      <c r="F65" s="7"/>
      <c r="G65" s="7"/>
      <c r="H65" s="7"/>
      <c r="I65" s="7"/>
      <c r="J65" s="7"/>
      <c r="K65" s="7"/>
      <c r="L65" s="7"/>
      <c r="M65" s="7"/>
      <c r="N65" s="68"/>
      <c r="O65" s="7"/>
    </row>
    <row r="66" spans="1:15" ht="15">
      <c r="A66" s="7"/>
      <c r="B66" s="7"/>
      <c r="C66" s="8"/>
      <c r="D66" s="8"/>
      <c r="E66" s="7"/>
      <c r="F66" s="7"/>
      <c r="G66" s="7"/>
      <c r="H66" s="7"/>
      <c r="I66" s="7"/>
      <c r="J66" s="7"/>
      <c r="K66" s="7"/>
      <c r="L66" s="7"/>
      <c r="M66" s="7"/>
      <c r="N66" s="68"/>
      <c r="O66" s="7"/>
    </row>
    <row r="67" spans="1:15" ht="15">
      <c r="A67" s="7"/>
      <c r="B67" s="7"/>
      <c r="C67" s="8"/>
      <c r="D67" s="8"/>
      <c r="E67" s="7"/>
      <c r="F67" s="7"/>
      <c r="G67" s="7"/>
      <c r="H67" s="7"/>
      <c r="I67" s="7"/>
      <c r="J67" s="7"/>
      <c r="K67" s="7"/>
      <c r="L67" s="7"/>
      <c r="M67" s="7"/>
      <c r="N67" s="68"/>
      <c r="O67" s="7"/>
    </row>
    <row r="68" spans="1:15" ht="15">
      <c r="A68" s="7"/>
      <c r="B68" s="7"/>
      <c r="C68" s="8"/>
      <c r="D68" s="8"/>
      <c r="E68" s="7"/>
      <c r="F68" s="7"/>
      <c r="G68" s="7"/>
      <c r="H68" s="7"/>
      <c r="I68" s="7"/>
      <c r="J68" s="7"/>
      <c r="K68" s="7"/>
      <c r="L68" s="7"/>
      <c r="M68" s="7"/>
      <c r="N68" s="68"/>
      <c r="O68" s="7"/>
    </row>
    <row r="69" spans="1:15" ht="15">
      <c r="A69" s="7"/>
      <c r="B69" s="7"/>
      <c r="C69" s="8"/>
      <c r="D69" s="8"/>
      <c r="E69" s="7"/>
      <c r="F69" s="7"/>
      <c r="G69" s="7"/>
      <c r="H69" s="7"/>
      <c r="I69" s="7"/>
      <c r="J69" s="7"/>
      <c r="K69" s="7"/>
      <c r="L69" s="7"/>
      <c r="M69" s="7"/>
      <c r="N69" s="68"/>
      <c r="O69" s="7"/>
    </row>
    <row r="70" spans="1:15" ht="15">
      <c r="A70" s="7"/>
      <c r="B70" s="7"/>
      <c r="C70" s="8"/>
      <c r="D70" s="8"/>
      <c r="E70" s="7"/>
      <c r="F70" s="7"/>
      <c r="G70" s="7"/>
      <c r="H70" s="7"/>
      <c r="I70" s="7"/>
      <c r="J70" s="7"/>
      <c r="K70" s="7"/>
      <c r="L70" s="7"/>
      <c r="M70" s="7"/>
      <c r="N70" s="68"/>
      <c r="O70" s="7"/>
    </row>
    <row r="71" spans="1:15" ht="15">
      <c r="A71" s="7"/>
      <c r="B71" s="7"/>
      <c r="C71" s="8"/>
      <c r="D71" s="8"/>
      <c r="E71" s="7"/>
      <c r="F71" s="7"/>
      <c r="G71" s="7"/>
      <c r="H71" s="7"/>
      <c r="I71" s="7"/>
      <c r="J71" s="7"/>
      <c r="K71" s="7"/>
      <c r="L71" s="7"/>
      <c r="M71" s="7"/>
      <c r="N71" s="68"/>
      <c r="O71" s="7"/>
    </row>
    <row r="72" spans="1:15" ht="15">
      <c r="A72" s="7"/>
      <c r="B72" s="7"/>
      <c r="C72" s="8"/>
      <c r="D72" s="8"/>
      <c r="E72" s="7"/>
      <c r="F72" s="7"/>
      <c r="G72" s="7"/>
      <c r="H72" s="7"/>
      <c r="I72" s="7"/>
      <c r="J72" s="7"/>
      <c r="K72" s="7"/>
      <c r="L72" s="7"/>
      <c r="M72" s="7"/>
      <c r="N72" s="68"/>
      <c r="O72" s="7"/>
    </row>
    <row r="73" spans="1:15" ht="15">
      <c r="A73" s="7"/>
      <c r="B73" s="7"/>
      <c r="C73" s="8"/>
      <c r="D73" s="8"/>
      <c r="E73" s="7"/>
      <c r="F73" s="7"/>
      <c r="G73" s="7"/>
      <c r="H73" s="7"/>
      <c r="I73" s="7"/>
      <c r="J73" s="7"/>
      <c r="K73" s="7"/>
      <c r="L73" s="7"/>
      <c r="M73" s="7"/>
      <c r="N73" s="68"/>
      <c r="O73" s="7"/>
    </row>
    <row r="74" spans="1:15" ht="15">
      <c r="A74" s="7"/>
      <c r="B74" s="7"/>
      <c r="C74" s="8"/>
      <c r="D74" s="8"/>
      <c r="E74" s="7"/>
      <c r="F74" s="7"/>
      <c r="G74" s="7"/>
      <c r="H74" s="7"/>
      <c r="I74" s="7"/>
      <c r="J74" s="7"/>
      <c r="K74" s="7"/>
      <c r="L74" s="7"/>
      <c r="M74" s="7"/>
      <c r="N74" s="68"/>
      <c r="O74" s="7"/>
    </row>
    <row r="75" spans="1:15" ht="15">
      <c r="A75" s="7"/>
      <c r="B75" s="7"/>
      <c r="C75" s="8"/>
      <c r="D75" s="8"/>
      <c r="E75" s="7"/>
      <c r="F75" s="7"/>
      <c r="G75" s="7"/>
      <c r="H75" s="7"/>
      <c r="I75" s="7"/>
      <c r="J75" s="7"/>
      <c r="K75" s="7"/>
      <c r="L75" s="7"/>
      <c r="M75" s="7"/>
      <c r="N75" s="68"/>
      <c r="O75" s="7"/>
    </row>
    <row r="76" spans="1:15" ht="15">
      <c r="A76" s="7"/>
      <c r="B76" s="7"/>
      <c r="C76" s="8"/>
      <c r="D76" s="8"/>
      <c r="E76" s="7"/>
      <c r="F76" s="7"/>
      <c r="G76" s="7"/>
      <c r="H76" s="7"/>
      <c r="I76" s="7"/>
      <c r="J76" s="7"/>
      <c r="K76" s="7"/>
      <c r="L76" s="7"/>
      <c r="M76" s="7"/>
      <c r="N76" s="68"/>
      <c r="O76" s="7"/>
    </row>
    <row r="77" spans="1:15" ht="15">
      <c r="A77" s="7"/>
      <c r="B77" s="7"/>
      <c r="C77" s="8"/>
      <c r="D77" s="8"/>
      <c r="E77" s="7"/>
      <c r="F77" s="7"/>
      <c r="G77" s="7"/>
      <c r="H77" s="7"/>
      <c r="I77" s="7"/>
      <c r="J77" s="7"/>
      <c r="K77" s="7"/>
      <c r="L77" s="7"/>
      <c r="M77" s="7"/>
      <c r="N77" s="68"/>
      <c r="O77" s="7"/>
    </row>
    <row r="78" spans="1:15" ht="15">
      <c r="A78" s="7"/>
      <c r="B78" s="7"/>
      <c r="C78" s="8"/>
      <c r="D78" s="8"/>
      <c r="E78" s="7"/>
      <c r="F78" s="7"/>
      <c r="G78" s="7"/>
      <c r="H78" s="7"/>
      <c r="I78" s="7"/>
      <c r="J78" s="7"/>
      <c r="K78" s="7"/>
      <c r="L78" s="7"/>
      <c r="M78" s="7"/>
      <c r="N78" s="68"/>
      <c r="O78" s="7"/>
    </row>
    <row r="79" spans="1:15" ht="15">
      <c r="A79" s="7"/>
      <c r="B79" s="7"/>
      <c r="C79" s="8"/>
      <c r="D79" s="8"/>
      <c r="E79" s="7"/>
      <c r="F79" s="7"/>
      <c r="G79" s="7"/>
      <c r="H79" s="7"/>
      <c r="I79" s="7"/>
      <c r="J79" s="7"/>
      <c r="K79" s="7"/>
      <c r="L79" s="7"/>
      <c r="M79" s="7"/>
      <c r="N79" s="68"/>
      <c r="O79" s="7"/>
    </row>
    <row r="80" spans="1:15" ht="15">
      <c r="A80" s="7"/>
      <c r="B80" s="7"/>
      <c r="C80" s="8"/>
      <c r="D80" s="8"/>
      <c r="E80" s="7"/>
      <c r="F80" s="7"/>
      <c r="G80" s="7"/>
      <c r="H80" s="7"/>
      <c r="I80" s="7"/>
      <c r="J80" s="7"/>
      <c r="K80" s="7"/>
      <c r="L80" s="7"/>
      <c r="M80" s="7"/>
      <c r="N80" s="68"/>
      <c r="O80" s="7"/>
    </row>
    <row r="81" spans="1:15" ht="15">
      <c r="A81" s="7"/>
      <c r="B81" s="7"/>
      <c r="C81" s="8"/>
      <c r="D81" s="8"/>
      <c r="E81" s="7"/>
      <c r="F81" s="7"/>
      <c r="G81" s="7"/>
      <c r="H81" s="7"/>
      <c r="I81" s="7"/>
      <c r="J81" s="7"/>
      <c r="K81" s="7"/>
      <c r="L81" s="7"/>
      <c r="M81" s="7"/>
      <c r="N81" s="68"/>
      <c r="O81" s="7"/>
    </row>
    <row r="82" spans="1:15" ht="15">
      <c r="A82" s="7"/>
      <c r="B82" s="7"/>
      <c r="C82" s="8"/>
      <c r="D82" s="8"/>
      <c r="E82" s="7"/>
      <c r="F82" s="7"/>
      <c r="G82" s="7"/>
      <c r="H82" s="7"/>
      <c r="I82" s="7"/>
      <c r="J82" s="7"/>
      <c r="K82" s="7"/>
      <c r="L82" s="7"/>
      <c r="M82" s="7"/>
      <c r="N82" s="68"/>
      <c r="O82" s="7"/>
    </row>
    <row r="83" spans="1:15" ht="15">
      <c r="A83" s="7"/>
      <c r="B83" s="7"/>
      <c r="C83" s="8"/>
      <c r="D83" s="8"/>
      <c r="E83" s="7"/>
      <c r="F83" s="7"/>
      <c r="G83" s="7"/>
      <c r="H83" s="7"/>
      <c r="I83" s="7"/>
      <c r="J83" s="7"/>
      <c r="K83" s="7"/>
      <c r="L83" s="7"/>
      <c r="M83" s="7"/>
      <c r="N83" s="68"/>
      <c r="O83" s="7"/>
    </row>
    <row r="84" spans="1:15" ht="15">
      <c r="A84" s="7"/>
      <c r="B84" s="7"/>
      <c r="C84" s="8"/>
      <c r="D84" s="8"/>
      <c r="E84" s="7"/>
      <c r="F84" s="7"/>
      <c r="G84" s="7"/>
      <c r="H84" s="7"/>
      <c r="I84" s="7"/>
      <c r="J84" s="7"/>
      <c r="K84" s="7"/>
      <c r="L84" s="7"/>
      <c r="M84" s="7"/>
      <c r="N84" s="68"/>
      <c r="O84" s="7"/>
    </row>
    <row r="85" spans="1:15" ht="15">
      <c r="A85" s="7"/>
      <c r="B85" s="7"/>
      <c r="C85" s="8"/>
      <c r="D85" s="8"/>
      <c r="E85" s="7"/>
      <c r="F85" s="7"/>
      <c r="G85" s="7"/>
      <c r="H85" s="7"/>
      <c r="I85" s="7"/>
      <c r="J85" s="7"/>
      <c r="K85" s="7"/>
      <c r="L85" s="7"/>
      <c r="M85" s="7"/>
      <c r="N85" s="68"/>
      <c r="O85" s="7"/>
    </row>
    <row r="86" spans="1:15" ht="15">
      <c r="A86" s="7"/>
      <c r="B86" s="7"/>
      <c r="C86" s="8"/>
      <c r="D86" s="8"/>
      <c r="E86" s="7"/>
      <c r="F86" s="7"/>
      <c r="G86" s="7"/>
      <c r="H86" s="7"/>
      <c r="I86" s="7"/>
      <c r="J86" s="7"/>
      <c r="K86" s="7"/>
      <c r="L86" s="7"/>
      <c r="M86" s="7"/>
      <c r="N86" s="68"/>
      <c r="O86" s="7"/>
    </row>
    <row r="87" spans="1:15" ht="15">
      <c r="A87" s="7"/>
      <c r="B87" s="7"/>
      <c r="C87" s="8"/>
      <c r="D87" s="8"/>
      <c r="E87" s="7"/>
      <c r="F87" s="7"/>
      <c r="G87" s="7"/>
      <c r="H87" s="7"/>
      <c r="I87" s="7"/>
      <c r="J87" s="7"/>
      <c r="K87" s="7"/>
      <c r="L87" s="7"/>
      <c r="M87" s="7"/>
      <c r="N87" s="68"/>
      <c r="O87" s="7"/>
    </row>
    <row r="88" spans="1:16" ht="15">
      <c r="A88" s="7"/>
      <c r="B88" s="7"/>
      <c r="C88" s="8"/>
      <c r="D88" s="8"/>
      <c r="E88" s="7"/>
      <c r="F88" s="7"/>
      <c r="G88" s="7"/>
      <c r="H88" s="7"/>
      <c r="I88" s="7"/>
      <c r="J88" s="7"/>
      <c r="K88" s="7"/>
      <c r="L88" s="7"/>
      <c r="M88" s="7"/>
      <c r="N88" s="68"/>
      <c r="O88" s="7"/>
      <c r="P88" s="9"/>
    </row>
    <row r="89" spans="1:16" ht="15">
      <c r="A89" s="7"/>
      <c r="B89" s="7"/>
      <c r="C89" s="8"/>
      <c r="D89" s="8"/>
      <c r="E89" s="7"/>
      <c r="F89" s="7"/>
      <c r="G89" s="7"/>
      <c r="H89" s="7"/>
      <c r="I89" s="7"/>
      <c r="J89" s="7"/>
      <c r="K89" s="7"/>
      <c r="L89" s="7"/>
      <c r="M89" s="7"/>
      <c r="N89" s="68"/>
      <c r="O89" s="7"/>
      <c r="P89" s="9"/>
    </row>
    <row r="90" spans="1:16" ht="15">
      <c r="A90" s="7"/>
      <c r="B90" s="7"/>
      <c r="C90" s="8"/>
      <c r="D90" s="8"/>
      <c r="E90" s="7"/>
      <c r="F90" s="7"/>
      <c r="G90" s="7"/>
      <c r="H90" s="7"/>
      <c r="I90" s="7"/>
      <c r="J90" s="7"/>
      <c r="K90" s="7"/>
      <c r="L90" s="7"/>
      <c r="M90" s="7"/>
      <c r="N90" s="68"/>
      <c r="O90" s="7"/>
      <c r="P90" s="9"/>
    </row>
    <row r="91" spans="1:16" ht="15">
      <c r="A91" s="7"/>
      <c r="B91" s="7"/>
      <c r="C91" s="8"/>
      <c r="D91" s="8"/>
      <c r="E91" s="7"/>
      <c r="F91" s="7"/>
      <c r="G91" s="7"/>
      <c r="H91" s="7"/>
      <c r="I91" s="7"/>
      <c r="J91" s="7"/>
      <c r="K91" s="7"/>
      <c r="L91" s="7"/>
      <c r="M91" s="7"/>
      <c r="N91" s="68"/>
      <c r="O91" s="7"/>
      <c r="P91" s="9"/>
    </row>
    <row r="92" spans="1:16" ht="15">
      <c r="A92" s="7"/>
      <c r="B92" s="7"/>
      <c r="C92" s="8"/>
      <c r="D92" s="8"/>
      <c r="E92" s="7"/>
      <c r="F92" s="7"/>
      <c r="G92" s="7"/>
      <c r="H92" s="7"/>
      <c r="I92" s="7"/>
      <c r="J92" s="7"/>
      <c r="K92" s="7"/>
      <c r="L92" s="7"/>
      <c r="M92" s="7"/>
      <c r="N92" s="68"/>
      <c r="O92" s="7"/>
      <c r="P92" s="9"/>
    </row>
  </sheetData>
  <sheetProtection sheet="1"/>
  <mergeCells count="1">
    <mergeCell ref="A1:O1"/>
  </mergeCells>
  <conditionalFormatting sqref="L3:L59">
    <cfRule type="containsText" priority="5" dxfId="7" operator="containsText" text="M4">
      <formula>NOT(ISERROR(SEARCH("M4",L3)))</formula>
    </cfRule>
    <cfRule type="containsText" priority="6" dxfId="6" operator="containsText" text="M3">
      <formula>NOT(ISERROR(SEARCH("M3",L3)))</formula>
    </cfRule>
    <cfRule type="containsText" priority="7" dxfId="0" operator="containsText" text="M2">
      <formula>NOT(ISERROR(SEARCH("M2",L3)))</formula>
    </cfRule>
    <cfRule type="containsText" priority="10" dxfId="156" operator="containsText" text="M1">
      <formula>NOT(ISERROR(SEARCH("M1",L3)))</formula>
    </cfRule>
  </conditionalFormatting>
  <conditionalFormatting sqref="O3:O59">
    <cfRule type="containsText" priority="9" dxfId="4" operator="containsText" text="Breitensport">
      <formula>NOT(ISERROR(SEARCH("Breitensport",O3)))</formula>
    </cfRule>
  </conditionalFormatting>
  <conditionalFormatting sqref="G1 G3:G65536">
    <cfRule type="containsText" priority="8" dxfId="157" operator="containsText" text="nicht vergeben">
      <formula>NOT(ISERROR(SEARCH("nicht vergeben",G1)))</formula>
    </cfRule>
  </conditionalFormatting>
  <conditionalFormatting sqref="B3:B59">
    <cfRule type="containsText" priority="3" dxfId="157" operator="containsText" text="YY">
      <formula>NOT(ISERROR(SEARCH("YY",B3)))</formula>
    </cfRule>
    <cfRule type="containsText" priority="4" dxfId="157" operator="containsText" text="XX">
      <formula>NOT(ISERROR(SEARCH("XX",B3)))</formula>
    </cfRule>
  </conditionalFormatting>
  <conditionalFormatting sqref="G2">
    <cfRule type="containsText" priority="2" dxfId="157" operator="containsText" text="nicht vergeben">
      <formula>NOT(ISERROR(SEARCH("nicht vergeben",G2)))</formula>
    </cfRule>
  </conditionalFormatting>
  <conditionalFormatting sqref="N1:N65536">
    <cfRule type="containsText" priority="1" dxfId="0" operator="containsText" text="Ja">
      <formula>NOT(ISERROR(SEARCH("Ja",N1)))</formula>
    </cfRule>
  </conditionalFormatting>
  <printOptions/>
  <pageMargins left="0.7" right="0.7" top="0.787401575" bottom="0.7874015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P92"/>
  <sheetViews>
    <sheetView showGridLines="0" zoomScalePageLayoutView="0" workbookViewId="0" topLeftCell="A1">
      <selection activeCell="A2" sqref="A2"/>
    </sheetView>
  </sheetViews>
  <sheetFormatPr defaultColWidth="11.57421875" defaultRowHeight="15"/>
  <cols>
    <col min="1" max="1" width="6.421875" style="4" customWidth="1"/>
    <col min="2" max="2" width="4.28125" style="4" customWidth="1"/>
    <col min="3" max="4" width="15.7109375" style="5" customWidth="1"/>
    <col min="5" max="5" width="3.57421875" style="4" customWidth="1"/>
    <col min="6" max="6" width="6.421875" style="4" customWidth="1"/>
    <col min="7" max="7" width="19.28125" style="4" customWidth="1"/>
    <col min="8" max="8" width="7.140625" style="4" customWidth="1"/>
    <col min="9" max="10" width="5.7109375" style="4" customWidth="1"/>
    <col min="11" max="11" width="10.00390625" style="4" customWidth="1"/>
    <col min="12" max="12" width="5.00390625" style="4" customWidth="1"/>
    <col min="13" max="13" width="3.57421875" style="4" customWidth="1"/>
    <col min="14" max="14" width="3.57421875" style="69" hidden="1" customWidth="1"/>
    <col min="15" max="15" width="21.421875" style="4" customWidth="1"/>
    <col min="16" max="16384" width="11.57421875" style="3" customWidth="1"/>
  </cols>
  <sheetData>
    <row r="1" spans="1:15" s="6" customFormat="1" ht="27" thickBot="1">
      <c r="A1" s="206" t="s">
        <v>139</v>
      </c>
      <c r="B1" s="206"/>
      <c r="C1" s="206"/>
      <c r="D1" s="206"/>
      <c r="E1" s="206"/>
      <c r="F1" s="206"/>
      <c r="G1" s="206"/>
      <c r="H1" s="206"/>
      <c r="I1" s="206"/>
      <c r="J1" s="206"/>
      <c r="K1" s="206"/>
      <c r="L1" s="206"/>
      <c r="M1" s="206"/>
      <c r="N1" s="206"/>
      <c r="O1" s="206"/>
    </row>
    <row r="2" spans="1:15" ht="105" customHeight="1" thickBot="1">
      <c r="A2" s="24" t="s">
        <v>54</v>
      </c>
      <c r="B2" s="25" t="s">
        <v>55</v>
      </c>
      <c r="C2" s="17" t="s">
        <v>0</v>
      </c>
      <c r="D2" s="13" t="s">
        <v>1</v>
      </c>
      <c r="E2" s="10" t="s">
        <v>82</v>
      </c>
      <c r="F2" s="54" t="s">
        <v>81</v>
      </c>
      <c r="G2" s="26" t="s">
        <v>2</v>
      </c>
      <c r="H2" s="53" t="s">
        <v>77</v>
      </c>
      <c r="I2" s="52" t="s">
        <v>78</v>
      </c>
      <c r="J2" s="52" t="s">
        <v>80</v>
      </c>
      <c r="K2" s="55" t="s">
        <v>79</v>
      </c>
      <c r="L2" s="11" t="s">
        <v>56</v>
      </c>
      <c r="M2" s="12" t="s">
        <v>46</v>
      </c>
      <c r="N2" s="65" t="s">
        <v>93</v>
      </c>
      <c r="O2" s="14" t="s">
        <v>58</v>
      </c>
    </row>
    <row r="3" spans="1:15" ht="15">
      <c r="A3" s="51" t="str">
        <f>IF(O3="Breitensport","B1.42.","1.42.")</f>
        <v>1.42.</v>
      </c>
      <c r="B3" s="18" t="e">
        <f>IF($E3="m",VLOOKUP($J3,Daten!$D$3:$E$123,2),VLOOKUP($J3,Daten!$F$3:$G$123,2))</f>
        <v>#N/A</v>
      </c>
      <c r="C3" s="33"/>
      <c r="D3" s="34"/>
      <c r="E3" s="35"/>
      <c r="F3" s="36"/>
      <c r="G3" s="21" t="e">
        <f>VLOOKUP($F3,Daten!$A$2:$B$46,2)</f>
        <v>#N/A</v>
      </c>
      <c r="H3" s="45"/>
      <c r="I3" s="35"/>
      <c r="J3" s="35"/>
      <c r="K3" s="35"/>
      <c r="L3" s="35"/>
      <c r="M3" s="36"/>
      <c r="N3" s="66"/>
      <c r="O3" s="46"/>
    </row>
    <row r="4" spans="1:15" ht="15">
      <c r="A4" s="51" t="str">
        <f aca="true" t="shared" si="0" ref="A4:A59">IF(O4="Breitensport","B1.42.","1.42.")</f>
        <v>1.42.</v>
      </c>
      <c r="B4" s="19" t="e">
        <f>IF($E4="m",VLOOKUP($J4,Daten!$D$3:$E$123,2),VLOOKUP($J4,Daten!$F$3:$G$123,2))</f>
        <v>#N/A</v>
      </c>
      <c r="C4" s="37"/>
      <c r="D4" s="38"/>
      <c r="E4" s="39"/>
      <c r="F4" s="40"/>
      <c r="G4" s="22" t="e">
        <f>VLOOKUP($F4,Daten!$A$2:$B$46,2)</f>
        <v>#N/A</v>
      </c>
      <c r="H4" s="47"/>
      <c r="I4" s="39"/>
      <c r="J4" s="39"/>
      <c r="K4" s="39"/>
      <c r="L4" s="39"/>
      <c r="M4" s="40"/>
      <c r="N4" s="67"/>
      <c r="O4" s="48"/>
    </row>
    <row r="5" spans="1:15" ht="15">
      <c r="A5" s="51" t="str">
        <f t="shared" si="0"/>
        <v>1.42.</v>
      </c>
      <c r="B5" s="19" t="e">
        <f>IF($E5="m",VLOOKUP($J5,Daten!$D$3:$E$123,2),VLOOKUP($J5,Daten!$F$3:$G$123,2))</f>
        <v>#N/A</v>
      </c>
      <c r="C5" s="37"/>
      <c r="D5" s="38"/>
      <c r="E5" s="39"/>
      <c r="F5" s="40"/>
      <c r="G5" s="22" t="e">
        <f>VLOOKUP($F5,Daten!$A$2:$B$46,2)</f>
        <v>#N/A</v>
      </c>
      <c r="H5" s="47"/>
      <c r="I5" s="39"/>
      <c r="J5" s="39"/>
      <c r="K5" s="39"/>
      <c r="L5" s="39"/>
      <c r="M5" s="40"/>
      <c r="N5" s="67"/>
      <c r="O5" s="48"/>
    </row>
    <row r="6" spans="1:15" ht="15">
      <c r="A6" s="51" t="str">
        <f t="shared" si="0"/>
        <v>1.42.</v>
      </c>
      <c r="B6" s="19" t="e">
        <f>IF($E6="m",VLOOKUP($J6,Daten!$D$3:$E$123,2),VLOOKUP($J6,Daten!$F$3:$G$123,2))</f>
        <v>#N/A</v>
      </c>
      <c r="C6" s="37"/>
      <c r="D6" s="38"/>
      <c r="E6" s="39"/>
      <c r="F6" s="40"/>
      <c r="G6" s="22" t="e">
        <f>VLOOKUP($F6,Daten!$A$2:$B$46,2)</f>
        <v>#N/A</v>
      </c>
      <c r="H6" s="47"/>
      <c r="I6" s="39"/>
      <c r="J6" s="39"/>
      <c r="K6" s="39"/>
      <c r="L6" s="39"/>
      <c r="M6" s="40"/>
      <c r="N6" s="67"/>
      <c r="O6" s="48"/>
    </row>
    <row r="7" spans="1:15" ht="15">
      <c r="A7" s="51" t="str">
        <f t="shared" si="0"/>
        <v>1.42.</v>
      </c>
      <c r="B7" s="19" t="e">
        <f>IF($E7="m",VLOOKUP($J7,Daten!$D$3:$E$123,2),VLOOKUP($J7,Daten!$F$3:$G$123,2))</f>
        <v>#N/A</v>
      </c>
      <c r="C7" s="37"/>
      <c r="D7" s="38"/>
      <c r="E7" s="39"/>
      <c r="F7" s="40"/>
      <c r="G7" s="22" t="e">
        <f>VLOOKUP($F7,Daten!$A$2:$B$46,2)</f>
        <v>#N/A</v>
      </c>
      <c r="H7" s="47"/>
      <c r="I7" s="39"/>
      <c r="J7" s="39"/>
      <c r="K7" s="39"/>
      <c r="L7" s="39"/>
      <c r="M7" s="40"/>
      <c r="N7" s="67"/>
      <c r="O7" s="48"/>
    </row>
    <row r="8" spans="1:15" ht="15">
      <c r="A8" s="51" t="str">
        <f t="shared" si="0"/>
        <v>1.42.</v>
      </c>
      <c r="B8" s="19" t="e">
        <f>IF($E8="m",VLOOKUP($J8,Daten!$D$3:$E$123,2),VLOOKUP($J8,Daten!$F$3:$G$123,2))</f>
        <v>#N/A</v>
      </c>
      <c r="C8" s="37"/>
      <c r="D8" s="38"/>
      <c r="E8" s="39"/>
      <c r="F8" s="40"/>
      <c r="G8" s="22" t="e">
        <f>VLOOKUP($F8,Daten!$A$2:$B$46,2)</f>
        <v>#N/A</v>
      </c>
      <c r="H8" s="47"/>
      <c r="I8" s="39"/>
      <c r="J8" s="39"/>
      <c r="K8" s="39"/>
      <c r="L8" s="39"/>
      <c r="M8" s="40"/>
      <c r="N8" s="67"/>
      <c r="O8" s="48"/>
    </row>
    <row r="9" spans="1:15" ht="15">
      <c r="A9" s="51" t="str">
        <f t="shared" si="0"/>
        <v>1.42.</v>
      </c>
      <c r="B9" s="19" t="e">
        <f>IF($E9="m",VLOOKUP($J9,Daten!$D$3:$E$123,2),VLOOKUP($J9,Daten!$F$3:$G$123,2))</f>
        <v>#N/A</v>
      </c>
      <c r="C9" s="37"/>
      <c r="D9" s="38"/>
      <c r="E9" s="39"/>
      <c r="F9" s="40"/>
      <c r="G9" s="22" t="e">
        <f>VLOOKUP($F9,Daten!$A$2:$B$46,2)</f>
        <v>#N/A</v>
      </c>
      <c r="H9" s="47"/>
      <c r="I9" s="39"/>
      <c r="J9" s="39"/>
      <c r="K9" s="39"/>
      <c r="L9" s="39"/>
      <c r="M9" s="40"/>
      <c r="N9" s="67"/>
      <c r="O9" s="48"/>
    </row>
    <row r="10" spans="1:15" ht="15">
      <c r="A10" s="51" t="str">
        <f t="shared" si="0"/>
        <v>1.42.</v>
      </c>
      <c r="B10" s="19" t="e">
        <f>IF($E10="m",VLOOKUP($J10,Daten!$D$3:$E$123,2),VLOOKUP($J10,Daten!$F$3:$G$123,2))</f>
        <v>#N/A</v>
      </c>
      <c r="C10" s="37"/>
      <c r="D10" s="38"/>
      <c r="E10" s="39"/>
      <c r="F10" s="40"/>
      <c r="G10" s="22" t="e">
        <f>VLOOKUP($F10,Daten!$A$2:$B$46,2)</f>
        <v>#N/A</v>
      </c>
      <c r="H10" s="47"/>
      <c r="I10" s="39"/>
      <c r="J10" s="39"/>
      <c r="K10" s="39"/>
      <c r="L10" s="39"/>
      <c r="M10" s="40"/>
      <c r="N10" s="67"/>
      <c r="O10" s="48"/>
    </row>
    <row r="11" spans="1:15" ht="15">
      <c r="A11" s="51" t="str">
        <f t="shared" si="0"/>
        <v>1.42.</v>
      </c>
      <c r="B11" s="19" t="e">
        <f>IF($E11="m",VLOOKUP($J11,Daten!$D$3:$E$123,2),VLOOKUP($J11,Daten!$F$3:$G$123,2))</f>
        <v>#N/A</v>
      </c>
      <c r="C11" s="37"/>
      <c r="D11" s="38"/>
      <c r="E11" s="39"/>
      <c r="F11" s="40"/>
      <c r="G11" s="22" t="e">
        <f>VLOOKUP($F11,Daten!$A$2:$B$46,2)</f>
        <v>#N/A</v>
      </c>
      <c r="H11" s="47"/>
      <c r="I11" s="39"/>
      <c r="J11" s="39"/>
      <c r="K11" s="39"/>
      <c r="L11" s="39"/>
      <c r="M11" s="40"/>
      <c r="N11" s="67"/>
      <c r="O11" s="48"/>
    </row>
    <row r="12" spans="1:15" ht="15">
      <c r="A12" s="51" t="str">
        <f t="shared" si="0"/>
        <v>1.42.</v>
      </c>
      <c r="B12" s="19" t="e">
        <f>IF($E12="m",VLOOKUP($J12,Daten!$D$3:$E$123,2),VLOOKUP($J12,Daten!$F$3:$G$123,2))</f>
        <v>#N/A</v>
      </c>
      <c r="C12" s="37"/>
      <c r="D12" s="38"/>
      <c r="E12" s="39"/>
      <c r="F12" s="40"/>
      <c r="G12" s="22" t="e">
        <f>VLOOKUP($F12,Daten!$A$2:$B$46,2)</f>
        <v>#N/A</v>
      </c>
      <c r="H12" s="47"/>
      <c r="I12" s="39"/>
      <c r="J12" s="39"/>
      <c r="K12" s="39"/>
      <c r="L12" s="39"/>
      <c r="M12" s="40"/>
      <c r="N12" s="67"/>
      <c r="O12" s="48"/>
    </row>
    <row r="13" spans="1:15" ht="15">
      <c r="A13" s="51" t="str">
        <f t="shared" si="0"/>
        <v>1.42.</v>
      </c>
      <c r="B13" s="19" t="e">
        <f>IF($E13="m",VLOOKUP($J13,Daten!$D$3:$E$123,2),VLOOKUP($J13,Daten!$F$3:$G$123,2))</f>
        <v>#N/A</v>
      </c>
      <c r="C13" s="37"/>
      <c r="D13" s="38"/>
      <c r="E13" s="39"/>
      <c r="F13" s="40"/>
      <c r="G13" s="22" t="e">
        <f>VLOOKUP($F13,Daten!$A$2:$B$46,2)</f>
        <v>#N/A</v>
      </c>
      <c r="H13" s="47"/>
      <c r="I13" s="39"/>
      <c r="J13" s="39"/>
      <c r="K13" s="39"/>
      <c r="L13" s="39"/>
      <c r="M13" s="40"/>
      <c r="N13" s="67"/>
      <c r="O13" s="48"/>
    </row>
    <row r="14" spans="1:15" ht="15">
      <c r="A14" s="51" t="str">
        <f t="shared" si="0"/>
        <v>1.42.</v>
      </c>
      <c r="B14" s="19" t="e">
        <f>IF($E14="m",VLOOKUP($J14,Daten!$D$3:$E$123,2),VLOOKUP($J14,Daten!$F$3:$G$123,2))</f>
        <v>#N/A</v>
      </c>
      <c r="C14" s="37"/>
      <c r="D14" s="38"/>
      <c r="E14" s="39"/>
      <c r="F14" s="40"/>
      <c r="G14" s="22" t="e">
        <f>VLOOKUP($F14,Daten!$A$2:$B$46,2)</f>
        <v>#N/A</v>
      </c>
      <c r="H14" s="47"/>
      <c r="I14" s="39"/>
      <c r="J14" s="39"/>
      <c r="K14" s="39"/>
      <c r="L14" s="39"/>
      <c r="M14" s="40"/>
      <c r="N14" s="67"/>
      <c r="O14" s="48"/>
    </row>
    <row r="15" spans="1:15" ht="15">
      <c r="A15" s="51" t="str">
        <f t="shared" si="0"/>
        <v>1.42.</v>
      </c>
      <c r="B15" s="19" t="e">
        <f>IF($E15="m",VLOOKUP($J15,Daten!$D$3:$E$123,2),VLOOKUP($J15,Daten!$F$3:$G$123,2))</f>
        <v>#N/A</v>
      </c>
      <c r="C15" s="37"/>
      <c r="D15" s="38"/>
      <c r="E15" s="39"/>
      <c r="F15" s="40"/>
      <c r="G15" s="22" t="e">
        <f>VLOOKUP($F15,Daten!$A$2:$B$46,2)</f>
        <v>#N/A</v>
      </c>
      <c r="H15" s="47"/>
      <c r="I15" s="39"/>
      <c r="J15" s="39"/>
      <c r="K15" s="39"/>
      <c r="L15" s="39"/>
      <c r="M15" s="40"/>
      <c r="N15" s="67"/>
      <c r="O15" s="48"/>
    </row>
    <row r="16" spans="1:15" ht="15">
      <c r="A16" s="51" t="str">
        <f t="shared" si="0"/>
        <v>1.42.</v>
      </c>
      <c r="B16" s="19" t="e">
        <f>IF($E16="m",VLOOKUP($J16,Daten!$D$3:$E$123,2),VLOOKUP($J16,Daten!$F$3:$G$123,2))</f>
        <v>#N/A</v>
      </c>
      <c r="C16" s="37"/>
      <c r="D16" s="38"/>
      <c r="E16" s="39"/>
      <c r="F16" s="40"/>
      <c r="G16" s="22" t="e">
        <f>VLOOKUP($F16,Daten!$A$2:$B$46,2)</f>
        <v>#N/A</v>
      </c>
      <c r="H16" s="47"/>
      <c r="I16" s="39"/>
      <c r="J16" s="39"/>
      <c r="K16" s="39"/>
      <c r="L16" s="39"/>
      <c r="M16" s="40"/>
      <c r="N16" s="67"/>
      <c r="O16" s="48"/>
    </row>
    <row r="17" spans="1:15" ht="15">
      <c r="A17" s="51" t="str">
        <f t="shared" si="0"/>
        <v>1.42.</v>
      </c>
      <c r="B17" s="19" t="e">
        <f>IF($E17="m",VLOOKUP($J17,Daten!$D$3:$E$123,2),VLOOKUP($J17,Daten!$F$3:$G$123,2))</f>
        <v>#N/A</v>
      </c>
      <c r="C17" s="37"/>
      <c r="D17" s="38"/>
      <c r="E17" s="39"/>
      <c r="F17" s="40"/>
      <c r="G17" s="22" t="e">
        <f>VLOOKUP($F17,Daten!$A$2:$B$46,2)</f>
        <v>#N/A</v>
      </c>
      <c r="H17" s="47"/>
      <c r="I17" s="39"/>
      <c r="J17" s="39"/>
      <c r="K17" s="39"/>
      <c r="L17" s="39"/>
      <c r="M17" s="40"/>
      <c r="N17" s="67"/>
      <c r="O17" s="48"/>
    </row>
    <row r="18" spans="1:15" ht="15">
      <c r="A18" s="51" t="str">
        <f t="shared" si="0"/>
        <v>1.42.</v>
      </c>
      <c r="B18" s="19" t="e">
        <f>IF($E18="m",VLOOKUP($J18,Daten!$D$3:$E$123,2),VLOOKUP($J18,Daten!$F$3:$G$123,2))</f>
        <v>#N/A</v>
      </c>
      <c r="C18" s="37"/>
      <c r="D18" s="38"/>
      <c r="E18" s="39"/>
      <c r="F18" s="40"/>
      <c r="G18" s="22" t="e">
        <f>VLOOKUP($F18,Daten!$A$2:$B$46,2)</f>
        <v>#N/A</v>
      </c>
      <c r="H18" s="47"/>
      <c r="I18" s="39"/>
      <c r="J18" s="39"/>
      <c r="K18" s="39"/>
      <c r="L18" s="39"/>
      <c r="M18" s="40"/>
      <c r="N18" s="67"/>
      <c r="O18" s="48"/>
    </row>
    <row r="19" spans="1:15" ht="15">
      <c r="A19" s="51" t="str">
        <f t="shared" si="0"/>
        <v>1.42.</v>
      </c>
      <c r="B19" s="19" t="e">
        <f>IF($E19="m",VLOOKUP($J19,Daten!$D$3:$E$123,2),VLOOKUP($J19,Daten!$F$3:$G$123,2))</f>
        <v>#N/A</v>
      </c>
      <c r="C19" s="37"/>
      <c r="D19" s="38"/>
      <c r="E19" s="39"/>
      <c r="F19" s="40"/>
      <c r="G19" s="22" t="e">
        <f>VLOOKUP($F19,Daten!$A$2:$B$46,2)</f>
        <v>#N/A</v>
      </c>
      <c r="H19" s="47"/>
      <c r="I19" s="39"/>
      <c r="J19" s="39"/>
      <c r="K19" s="39"/>
      <c r="L19" s="39"/>
      <c r="M19" s="40"/>
      <c r="N19" s="67"/>
      <c r="O19" s="48"/>
    </row>
    <row r="20" spans="1:15" ht="15">
      <c r="A20" s="51" t="str">
        <f t="shared" si="0"/>
        <v>1.42.</v>
      </c>
      <c r="B20" s="19" t="e">
        <f>IF($E20="m",VLOOKUP($J20,Daten!$D$3:$E$123,2),VLOOKUP($J20,Daten!$F$3:$G$123,2))</f>
        <v>#N/A</v>
      </c>
      <c r="C20" s="37"/>
      <c r="D20" s="38"/>
      <c r="E20" s="39"/>
      <c r="F20" s="40"/>
      <c r="G20" s="22" t="e">
        <f>VLOOKUP($F20,Daten!$A$2:$B$46,2)</f>
        <v>#N/A</v>
      </c>
      <c r="H20" s="47"/>
      <c r="I20" s="39"/>
      <c r="J20" s="39"/>
      <c r="K20" s="39"/>
      <c r="L20" s="39"/>
      <c r="M20" s="40"/>
      <c r="N20" s="67"/>
      <c r="O20" s="48"/>
    </row>
    <row r="21" spans="1:15" ht="15">
      <c r="A21" s="51" t="str">
        <f t="shared" si="0"/>
        <v>1.42.</v>
      </c>
      <c r="B21" s="19" t="e">
        <f>IF($E21="m",VLOOKUP($J21,Daten!$D$3:$E$123,2),VLOOKUP($J21,Daten!$F$3:$G$123,2))</f>
        <v>#N/A</v>
      </c>
      <c r="C21" s="37"/>
      <c r="D21" s="38"/>
      <c r="E21" s="39"/>
      <c r="F21" s="40"/>
      <c r="G21" s="22" t="e">
        <f>VLOOKUP($F21,Daten!$A$2:$B$46,2)</f>
        <v>#N/A</v>
      </c>
      <c r="H21" s="47"/>
      <c r="I21" s="39"/>
      <c r="J21" s="39"/>
      <c r="K21" s="39"/>
      <c r="L21" s="39"/>
      <c r="M21" s="40"/>
      <c r="N21" s="67"/>
      <c r="O21" s="48"/>
    </row>
    <row r="22" spans="1:15" ht="15">
      <c r="A22" s="51" t="str">
        <f t="shared" si="0"/>
        <v>1.42.</v>
      </c>
      <c r="B22" s="19" t="e">
        <f>IF($E22="m",VLOOKUP($J22,Daten!$D$3:$E$123,2),VLOOKUP($J22,Daten!$F$3:$G$123,2))</f>
        <v>#N/A</v>
      </c>
      <c r="C22" s="37"/>
      <c r="D22" s="38"/>
      <c r="E22" s="39"/>
      <c r="F22" s="40"/>
      <c r="G22" s="22" t="e">
        <f>VLOOKUP($F22,Daten!$A$2:$B$46,2)</f>
        <v>#N/A</v>
      </c>
      <c r="H22" s="47"/>
      <c r="I22" s="39"/>
      <c r="J22" s="39"/>
      <c r="K22" s="39"/>
      <c r="L22" s="39"/>
      <c r="M22" s="40"/>
      <c r="N22" s="67"/>
      <c r="O22" s="48"/>
    </row>
    <row r="23" spans="1:15" ht="15">
      <c r="A23" s="51" t="str">
        <f t="shared" si="0"/>
        <v>1.42.</v>
      </c>
      <c r="B23" s="19" t="e">
        <f>IF($E23="m",VLOOKUP($J23,Daten!$D$3:$E$123,2),VLOOKUP($J23,Daten!$F$3:$G$123,2))</f>
        <v>#N/A</v>
      </c>
      <c r="C23" s="37"/>
      <c r="D23" s="38"/>
      <c r="E23" s="39"/>
      <c r="F23" s="40"/>
      <c r="G23" s="22" t="e">
        <f>VLOOKUP($F23,Daten!$A$2:$B$46,2)</f>
        <v>#N/A</v>
      </c>
      <c r="H23" s="47"/>
      <c r="I23" s="39"/>
      <c r="J23" s="39"/>
      <c r="K23" s="39"/>
      <c r="L23" s="39"/>
      <c r="M23" s="40"/>
      <c r="N23" s="67"/>
      <c r="O23" s="48"/>
    </row>
    <row r="24" spans="1:15" ht="15">
      <c r="A24" s="51" t="str">
        <f t="shared" si="0"/>
        <v>1.42.</v>
      </c>
      <c r="B24" s="19" t="e">
        <f>IF($E24="m",VLOOKUP($J24,Daten!$D$3:$E$123,2),VLOOKUP($J24,Daten!$F$3:$G$123,2))</f>
        <v>#N/A</v>
      </c>
      <c r="C24" s="37"/>
      <c r="D24" s="38"/>
      <c r="E24" s="39"/>
      <c r="F24" s="40"/>
      <c r="G24" s="22" t="e">
        <f>VLOOKUP($F24,Daten!$A$2:$B$46,2)</f>
        <v>#N/A</v>
      </c>
      <c r="H24" s="47"/>
      <c r="I24" s="39"/>
      <c r="J24" s="39"/>
      <c r="K24" s="39"/>
      <c r="L24" s="39"/>
      <c r="M24" s="40"/>
      <c r="N24" s="67"/>
      <c r="O24" s="48"/>
    </row>
    <row r="25" spans="1:15" ht="15">
      <c r="A25" s="51" t="str">
        <f t="shared" si="0"/>
        <v>1.42.</v>
      </c>
      <c r="B25" s="19" t="e">
        <f>IF($E25="m",VLOOKUP($J25,Daten!$D$3:$E$123,2),VLOOKUP($J25,Daten!$F$3:$G$123,2))</f>
        <v>#N/A</v>
      </c>
      <c r="C25" s="37"/>
      <c r="D25" s="38"/>
      <c r="E25" s="39"/>
      <c r="F25" s="40"/>
      <c r="G25" s="22" t="e">
        <f>VLOOKUP($F25,Daten!$A$2:$B$46,2)</f>
        <v>#N/A</v>
      </c>
      <c r="H25" s="47"/>
      <c r="I25" s="39"/>
      <c r="J25" s="39"/>
      <c r="K25" s="39"/>
      <c r="L25" s="39"/>
      <c r="M25" s="40"/>
      <c r="N25" s="67"/>
      <c r="O25" s="48"/>
    </row>
    <row r="26" spans="1:15" ht="15">
      <c r="A26" s="51" t="str">
        <f t="shared" si="0"/>
        <v>1.42.</v>
      </c>
      <c r="B26" s="19" t="e">
        <f>IF($E26="m",VLOOKUP($J26,Daten!$D$3:$E$123,2),VLOOKUP($J26,Daten!$F$3:$G$123,2))</f>
        <v>#N/A</v>
      </c>
      <c r="C26" s="37"/>
      <c r="D26" s="38"/>
      <c r="E26" s="39"/>
      <c r="F26" s="40"/>
      <c r="G26" s="22" t="e">
        <f>VLOOKUP($F26,Daten!$A$2:$B$46,2)</f>
        <v>#N/A</v>
      </c>
      <c r="H26" s="47"/>
      <c r="I26" s="39"/>
      <c r="J26" s="39"/>
      <c r="K26" s="39"/>
      <c r="L26" s="39"/>
      <c r="M26" s="40"/>
      <c r="N26" s="67"/>
      <c r="O26" s="48"/>
    </row>
    <row r="27" spans="1:15" ht="15">
      <c r="A27" s="51" t="str">
        <f t="shared" si="0"/>
        <v>1.42.</v>
      </c>
      <c r="B27" s="19" t="e">
        <f>IF($E27="m",VLOOKUP($J27,Daten!$D$3:$E$123,2),VLOOKUP($J27,Daten!$F$3:$G$123,2))</f>
        <v>#N/A</v>
      </c>
      <c r="C27" s="37"/>
      <c r="D27" s="38"/>
      <c r="E27" s="39"/>
      <c r="F27" s="40"/>
      <c r="G27" s="22" t="e">
        <f>VLOOKUP($F27,Daten!$A$2:$B$46,2)</f>
        <v>#N/A</v>
      </c>
      <c r="H27" s="47"/>
      <c r="I27" s="39"/>
      <c r="J27" s="39"/>
      <c r="K27" s="39"/>
      <c r="L27" s="39"/>
      <c r="M27" s="40"/>
      <c r="N27" s="67"/>
      <c r="O27" s="48"/>
    </row>
    <row r="28" spans="1:15" ht="15">
      <c r="A28" s="51" t="str">
        <f t="shared" si="0"/>
        <v>1.42.</v>
      </c>
      <c r="B28" s="19" t="e">
        <f>IF($E28="m",VLOOKUP($J28,Daten!$D$3:$E$123,2),VLOOKUP($J28,Daten!$F$3:$G$123,2))</f>
        <v>#N/A</v>
      </c>
      <c r="C28" s="37"/>
      <c r="D28" s="38"/>
      <c r="E28" s="39"/>
      <c r="F28" s="40"/>
      <c r="G28" s="22" t="e">
        <f>VLOOKUP($F28,Daten!$A$2:$B$46,2)</f>
        <v>#N/A</v>
      </c>
      <c r="H28" s="47"/>
      <c r="I28" s="39"/>
      <c r="J28" s="39"/>
      <c r="K28" s="39"/>
      <c r="L28" s="39"/>
      <c r="M28" s="40"/>
      <c r="N28" s="67"/>
      <c r="O28" s="48"/>
    </row>
    <row r="29" spans="1:15" ht="15">
      <c r="A29" s="51" t="str">
        <f t="shared" si="0"/>
        <v>1.42.</v>
      </c>
      <c r="B29" s="19" t="e">
        <f>IF($E29="m",VLOOKUP($J29,Daten!$D$3:$E$123,2),VLOOKUP($J29,Daten!$F$3:$G$123,2))</f>
        <v>#N/A</v>
      </c>
      <c r="C29" s="37"/>
      <c r="D29" s="38"/>
      <c r="E29" s="39"/>
      <c r="F29" s="40"/>
      <c r="G29" s="22" t="e">
        <f>VLOOKUP($F29,Daten!$A$2:$B$46,2)</f>
        <v>#N/A</v>
      </c>
      <c r="H29" s="47"/>
      <c r="I29" s="39"/>
      <c r="J29" s="39"/>
      <c r="K29" s="39"/>
      <c r="L29" s="39"/>
      <c r="M29" s="40"/>
      <c r="N29" s="67"/>
      <c r="O29" s="48"/>
    </row>
    <row r="30" spans="1:15" ht="15">
      <c r="A30" s="51" t="str">
        <f t="shared" si="0"/>
        <v>1.42.</v>
      </c>
      <c r="B30" s="19" t="e">
        <f>IF($E30="m",VLOOKUP($J30,Daten!$D$3:$E$123,2),VLOOKUP($J30,Daten!$F$3:$G$123,2))</f>
        <v>#N/A</v>
      </c>
      <c r="C30" s="37"/>
      <c r="D30" s="38"/>
      <c r="E30" s="39"/>
      <c r="F30" s="40"/>
      <c r="G30" s="22" t="e">
        <f>VLOOKUP($F30,Daten!$A$2:$B$46,2)</f>
        <v>#N/A</v>
      </c>
      <c r="H30" s="47"/>
      <c r="I30" s="39"/>
      <c r="J30" s="39"/>
      <c r="K30" s="39"/>
      <c r="L30" s="39"/>
      <c r="M30" s="40"/>
      <c r="N30" s="67"/>
      <c r="O30" s="48"/>
    </row>
    <row r="31" spans="1:15" ht="15">
      <c r="A31" s="51" t="str">
        <f t="shared" si="0"/>
        <v>1.42.</v>
      </c>
      <c r="B31" s="19" t="e">
        <f>IF($E31="m",VLOOKUP($J31,Daten!$D$3:$E$123,2),VLOOKUP($J31,Daten!$F$3:$G$123,2))</f>
        <v>#N/A</v>
      </c>
      <c r="C31" s="37"/>
      <c r="D31" s="38"/>
      <c r="E31" s="39"/>
      <c r="F31" s="40"/>
      <c r="G31" s="22" t="e">
        <f>VLOOKUP($F31,Daten!$A$2:$B$46,2)</f>
        <v>#N/A</v>
      </c>
      <c r="H31" s="47"/>
      <c r="I31" s="39"/>
      <c r="J31" s="39"/>
      <c r="K31" s="39"/>
      <c r="L31" s="39"/>
      <c r="M31" s="40"/>
      <c r="N31" s="67"/>
      <c r="O31" s="48"/>
    </row>
    <row r="32" spans="1:15" ht="15">
      <c r="A32" s="51" t="str">
        <f t="shared" si="0"/>
        <v>1.42.</v>
      </c>
      <c r="B32" s="19" t="e">
        <f>IF($E32="m",VLOOKUP($J32,Daten!$D$3:$E$123,2),VLOOKUP($J32,Daten!$F$3:$G$123,2))</f>
        <v>#N/A</v>
      </c>
      <c r="C32" s="37"/>
      <c r="D32" s="38"/>
      <c r="E32" s="39"/>
      <c r="F32" s="40"/>
      <c r="G32" s="22" t="e">
        <f>VLOOKUP($F32,Daten!$A$2:$B$46,2)</f>
        <v>#N/A</v>
      </c>
      <c r="H32" s="47"/>
      <c r="I32" s="39"/>
      <c r="J32" s="39"/>
      <c r="K32" s="39"/>
      <c r="L32" s="39"/>
      <c r="M32" s="40"/>
      <c r="N32" s="67"/>
      <c r="O32" s="48"/>
    </row>
    <row r="33" spans="1:15" ht="15">
      <c r="A33" s="51" t="str">
        <f t="shared" si="0"/>
        <v>1.42.</v>
      </c>
      <c r="B33" s="19" t="e">
        <f>IF($E33="m",VLOOKUP($J33,Daten!$D$3:$E$123,2),VLOOKUP($J33,Daten!$F$3:$G$123,2))</f>
        <v>#N/A</v>
      </c>
      <c r="C33" s="37"/>
      <c r="D33" s="38"/>
      <c r="E33" s="39"/>
      <c r="F33" s="40"/>
      <c r="G33" s="22" t="e">
        <f>VLOOKUP($F33,Daten!$A$2:$B$46,2)</f>
        <v>#N/A</v>
      </c>
      <c r="H33" s="47"/>
      <c r="I33" s="39"/>
      <c r="J33" s="39"/>
      <c r="K33" s="39"/>
      <c r="L33" s="39"/>
      <c r="M33" s="40"/>
      <c r="N33" s="67"/>
      <c r="O33" s="48"/>
    </row>
    <row r="34" spans="1:15" ht="15">
      <c r="A34" s="51" t="str">
        <f t="shared" si="0"/>
        <v>1.42.</v>
      </c>
      <c r="B34" s="19" t="e">
        <f>IF($E34="m",VLOOKUP($J34,Daten!$D$3:$E$123,2),VLOOKUP($J34,Daten!$F$3:$G$123,2))</f>
        <v>#N/A</v>
      </c>
      <c r="C34" s="37"/>
      <c r="D34" s="38"/>
      <c r="E34" s="39"/>
      <c r="F34" s="40"/>
      <c r="G34" s="22" t="e">
        <f>VLOOKUP($F34,Daten!$A$2:$B$46,2)</f>
        <v>#N/A</v>
      </c>
      <c r="H34" s="47"/>
      <c r="I34" s="39"/>
      <c r="J34" s="39"/>
      <c r="K34" s="39"/>
      <c r="L34" s="39"/>
      <c r="M34" s="40"/>
      <c r="N34" s="67"/>
      <c r="O34" s="48"/>
    </row>
    <row r="35" spans="1:15" ht="15">
      <c r="A35" s="51" t="str">
        <f t="shared" si="0"/>
        <v>1.42.</v>
      </c>
      <c r="B35" s="19" t="e">
        <f>IF($E35="m",VLOOKUP($J35,Daten!$D$3:$E$123,2),VLOOKUP($J35,Daten!$F$3:$G$123,2))</f>
        <v>#N/A</v>
      </c>
      <c r="C35" s="37"/>
      <c r="D35" s="38"/>
      <c r="E35" s="39"/>
      <c r="F35" s="40"/>
      <c r="G35" s="22" t="e">
        <f>VLOOKUP($F35,Daten!$A$2:$B$46,2)</f>
        <v>#N/A</v>
      </c>
      <c r="H35" s="47"/>
      <c r="I35" s="39"/>
      <c r="J35" s="39"/>
      <c r="K35" s="39"/>
      <c r="L35" s="39"/>
      <c r="M35" s="40"/>
      <c r="N35" s="67"/>
      <c r="O35" s="48"/>
    </row>
    <row r="36" spans="1:15" ht="15">
      <c r="A36" s="51" t="str">
        <f t="shared" si="0"/>
        <v>1.42.</v>
      </c>
      <c r="B36" s="19" t="e">
        <f>IF($E36="m",VLOOKUP($J36,Daten!$D$3:$E$123,2),VLOOKUP($J36,Daten!$F$3:$G$123,2))</f>
        <v>#N/A</v>
      </c>
      <c r="C36" s="37"/>
      <c r="D36" s="38"/>
      <c r="E36" s="39"/>
      <c r="F36" s="40"/>
      <c r="G36" s="22" t="e">
        <f>VLOOKUP($F36,Daten!$A$2:$B$46,2)</f>
        <v>#N/A</v>
      </c>
      <c r="H36" s="47"/>
      <c r="I36" s="39"/>
      <c r="J36" s="39"/>
      <c r="K36" s="39"/>
      <c r="L36" s="39"/>
      <c r="M36" s="40"/>
      <c r="N36" s="67"/>
      <c r="O36" s="48"/>
    </row>
    <row r="37" spans="1:15" ht="15">
      <c r="A37" s="51" t="str">
        <f t="shared" si="0"/>
        <v>1.42.</v>
      </c>
      <c r="B37" s="19" t="e">
        <f>IF($E37="m",VLOOKUP($J37,Daten!$D$3:$E$123,2),VLOOKUP($J37,Daten!$F$3:$G$123,2))</f>
        <v>#N/A</v>
      </c>
      <c r="C37" s="37"/>
      <c r="D37" s="38"/>
      <c r="E37" s="39"/>
      <c r="F37" s="40"/>
      <c r="G37" s="22" t="e">
        <f>VLOOKUP($F37,Daten!$A$2:$B$46,2)</f>
        <v>#N/A</v>
      </c>
      <c r="H37" s="47"/>
      <c r="I37" s="39"/>
      <c r="J37" s="39"/>
      <c r="K37" s="39"/>
      <c r="L37" s="39"/>
      <c r="M37" s="40"/>
      <c r="N37" s="67"/>
      <c r="O37" s="48"/>
    </row>
    <row r="38" spans="1:15" ht="15">
      <c r="A38" s="51" t="str">
        <f t="shared" si="0"/>
        <v>1.42.</v>
      </c>
      <c r="B38" s="19" t="e">
        <f>IF($E38="m",VLOOKUP($J38,Daten!$D$3:$E$123,2),VLOOKUP($J38,Daten!$F$3:$G$123,2))</f>
        <v>#N/A</v>
      </c>
      <c r="C38" s="37"/>
      <c r="D38" s="38"/>
      <c r="E38" s="39"/>
      <c r="F38" s="40"/>
      <c r="G38" s="22" t="e">
        <f>VLOOKUP($F38,Daten!$A$2:$B$46,2)</f>
        <v>#N/A</v>
      </c>
      <c r="H38" s="47"/>
      <c r="I38" s="39"/>
      <c r="J38" s="39"/>
      <c r="K38" s="39"/>
      <c r="L38" s="39"/>
      <c r="M38" s="40"/>
      <c r="N38" s="67"/>
      <c r="O38" s="48"/>
    </row>
    <row r="39" spans="1:15" ht="15">
      <c r="A39" s="51" t="str">
        <f t="shared" si="0"/>
        <v>1.42.</v>
      </c>
      <c r="B39" s="19" t="e">
        <f>IF($E39="m",VLOOKUP($J39,Daten!$D$3:$E$123,2),VLOOKUP($J39,Daten!$F$3:$G$123,2))</f>
        <v>#N/A</v>
      </c>
      <c r="C39" s="37"/>
      <c r="D39" s="38"/>
      <c r="E39" s="39"/>
      <c r="F39" s="40"/>
      <c r="G39" s="22" t="e">
        <f>VLOOKUP($F39,Daten!$A$2:$B$46,2)</f>
        <v>#N/A</v>
      </c>
      <c r="H39" s="47"/>
      <c r="I39" s="39"/>
      <c r="J39" s="39"/>
      <c r="K39" s="39"/>
      <c r="L39" s="39"/>
      <c r="M39" s="40"/>
      <c r="N39" s="67"/>
      <c r="O39" s="48"/>
    </row>
    <row r="40" spans="1:15" ht="15">
      <c r="A40" s="51" t="str">
        <f t="shared" si="0"/>
        <v>1.42.</v>
      </c>
      <c r="B40" s="19" t="e">
        <f>IF($E40="m",VLOOKUP($J40,Daten!$D$3:$E$123,2),VLOOKUP($J40,Daten!$F$3:$G$123,2))</f>
        <v>#N/A</v>
      </c>
      <c r="C40" s="37"/>
      <c r="D40" s="38"/>
      <c r="E40" s="39"/>
      <c r="F40" s="40"/>
      <c r="G40" s="22" t="e">
        <f>VLOOKUP($F40,Daten!$A$2:$B$46,2)</f>
        <v>#N/A</v>
      </c>
      <c r="H40" s="47"/>
      <c r="I40" s="39"/>
      <c r="J40" s="39"/>
      <c r="K40" s="39"/>
      <c r="L40" s="39"/>
      <c r="M40" s="40"/>
      <c r="N40" s="67"/>
      <c r="O40" s="48"/>
    </row>
    <row r="41" spans="1:15" ht="15">
      <c r="A41" s="51" t="str">
        <f t="shared" si="0"/>
        <v>1.42.</v>
      </c>
      <c r="B41" s="19" t="e">
        <f>IF($E41="m",VLOOKUP($J41,Daten!$D$3:$E$123,2),VLOOKUP($J41,Daten!$F$3:$G$123,2))</f>
        <v>#N/A</v>
      </c>
      <c r="C41" s="37"/>
      <c r="D41" s="38"/>
      <c r="E41" s="39"/>
      <c r="F41" s="40"/>
      <c r="G41" s="22" t="e">
        <f>VLOOKUP($F41,Daten!$A$2:$B$46,2)</f>
        <v>#N/A</v>
      </c>
      <c r="H41" s="47"/>
      <c r="I41" s="39"/>
      <c r="J41" s="39"/>
      <c r="K41" s="39"/>
      <c r="L41" s="39"/>
      <c r="M41" s="40"/>
      <c r="N41" s="67"/>
      <c r="O41" s="48"/>
    </row>
    <row r="42" spans="1:15" ht="15">
      <c r="A42" s="51" t="str">
        <f t="shared" si="0"/>
        <v>1.42.</v>
      </c>
      <c r="B42" s="19" t="e">
        <f>IF($E42="m",VLOOKUP($J42,Daten!$D$3:$E$123,2),VLOOKUP($J42,Daten!$F$3:$G$123,2))</f>
        <v>#N/A</v>
      </c>
      <c r="C42" s="37"/>
      <c r="D42" s="38"/>
      <c r="E42" s="39"/>
      <c r="F42" s="40"/>
      <c r="G42" s="22" t="e">
        <f>VLOOKUP($F42,Daten!$A$2:$B$46,2)</f>
        <v>#N/A</v>
      </c>
      <c r="H42" s="47"/>
      <c r="I42" s="39"/>
      <c r="J42" s="39"/>
      <c r="K42" s="39"/>
      <c r="L42" s="39"/>
      <c r="M42" s="40"/>
      <c r="N42" s="67"/>
      <c r="O42" s="48"/>
    </row>
    <row r="43" spans="1:15" ht="15">
      <c r="A43" s="51" t="str">
        <f t="shared" si="0"/>
        <v>1.42.</v>
      </c>
      <c r="B43" s="19" t="e">
        <f>IF($E43="m",VLOOKUP($J43,Daten!$D$3:$E$123,2),VLOOKUP($J43,Daten!$F$3:$G$123,2))</f>
        <v>#N/A</v>
      </c>
      <c r="C43" s="37"/>
      <c r="D43" s="38"/>
      <c r="E43" s="39"/>
      <c r="F43" s="40"/>
      <c r="G43" s="22" t="e">
        <f>VLOOKUP($F43,Daten!$A$2:$B$46,2)</f>
        <v>#N/A</v>
      </c>
      <c r="H43" s="47"/>
      <c r="I43" s="39"/>
      <c r="J43" s="39"/>
      <c r="K43" s="39"/>
      <c r="L43" s="39"/>
      <c r="M43" s="40"/>
      <c r="N43" s="67"/>
      <c r="O43" s="48"/>
    </row>
    <row r="44" spans="1:15" ht="15">
      <c r="A44" s="51" t="str">
        <f t="shared" si="0"/>
        <v>1.42.</v>
      </c>
      <c r="B44" s="19" t="e">
        <f>IF($E44="m",VLOOKUP($J44,Daten!$D$3:$E$123,2),VLOOKUP($J44,Daten!$F$3:$G$123,2))</f>
        <v>#N/A</v>
      </c>
      <c r="C44" s="37"/>
      <c r="D44" s="38"/>
      <c r="E44" s="39"/>
      <c r="F44" s="40"/>
      <c r="G44" s="22" t="e">
        <f>VLOOKUP($F44,Daten!$A$2:$B$46,2)</f>
        <v>#N/A</v>
      </c>
      <c r="H44" s="47"/>
      <c r="I44" s="39"/>
      <c r="J44" s="39"/>
      <c r="K44" s="39"/>
      <c r="L44" s="39"/>
      <c r="M44" s="40"/>
      <c r="N44" s="67"/>
      <c r="O44" s="48"/>
    </row>
    <row r="45" spans="1:15" ht="15">
      <c r="A45" s="51" t="str">
        <f t="shared" si="0"/>
        <v>1.42.</v>
      </c>
      <c r="B45" s="19" t="e">
        <f>IF($E45="m",VLOOKUP($J45,Daten!$D$3:$E$123,2),VLOOKUP($J45,Daten!$F$3:$G$123,2))</f>
        <v>#N/A</v>
      </c>
      <c r="C45" s="37"/>
      <c r="D45" s="38"/>
      <c r="E45" s="39"/>
      <c r="F45" s="40"/>
      <c r="G45" s="22" t="e">
        <f>VLOOKUP($F45,Daten!$A$2:$B$46,2)</f>
        <v>#N/A</v>
      </c>
      <c r="H45" s="47"/>
      <c r="I45" s="39"/>
      <c r="J45" s="39"/>
      <c r="K45" s="39"/>
      <c r="L45" s="39"/>
      <c r="M45" s="40"/>
      <c r="N45" s="67"/>
      <c r="O45" s="48"/>
    </row>
    <row r="46" spans="1:15" ht="15">
      <c r="A46" s="51" t="str">
        <f t="shared" si="0"/>
        <v>1.42.</v>
      </c>
      <c r="B46" s="19" t="e">
        <f>IF($E46="m",VLOOKUP($J46,Daten!$D$3:$E$123,2),VLOOKUP($J46,Daten!$F$3:$G$123,2))</f>
        <v>#N/A</v>
      </c>
      <c r="C46" s="37"/>
      <c r="D46" s="38"/>
      <c r="E46" s="39"/>
      <c r="F46" s="40"/>
      <c r="G46" s="22" t="e">
        <f>VLOOKUP($F46,Daten!$A$2:$B$46,2)</f>
        <v>#N/A</v>
      </c>
      <c r="H46" s="47"/>
      <c r="I46" s="39"/>
      <c r="J46" s="39"/>
      <c r="K46" s="39"/>
      <c r="L46" s="39"/>
      <c r="M46" s="40"/>
      <c r="N46" s="67"/>
      <c r="O46" s="48"/>
    </row>
    <row r="47" spans="1:15" ht="15">
      <c r="A47" s="51" t="str">
        <f t="shared" si="0"/>
        <v>1.42.</v>
      </c>
      <c r="B47" s="19" t="e">
        <f>IF($E47="m",VLOOKUP($J47,Daten!$D$3:$E$123,2),VLOOKUP($J47,Daten!$F$3:$G$123,2))</f>
        <v>#N/A</v>
      </c>
      <c r="C47" s="37"/>
      <c r="D47" s="38"/>
      <c r="E47" s="39"/>
      <c r="F47" s="40"/>
      <c r="G47" s="22" t="e">
        <f>VLOOKUP($F47,Daten!$A$2:$B$46,2)</f>
        <v>#N/A</v>
      </c>
      <c r="H47" s="47"/>
      <c r="I47" s="39"/>
      <c r="J47" s="39"/>
      <c r="K47" s="39"/>
      <c r="L47" s="39"/>
      <c r="M47" s="40"/>
      <c r="N47" s="67"/>
      <c r="O47" s="48"/>
    </row>
    <row r="48" spans="1:15" ht="15">
      <c r="A48" s="51" t="str">
        <f t="shared" si="0"/>
        <v>1.42.</v>
      </c>
      <c r="B48" s="19" t="e">
        <f>IF($E48="m",VLOOKUP($J48,Daten!$D$3:$E$123,2),VLOOKUP($J48,Daten!$F$3:$G$123,2))</f>
        <v>#N/A</v>
      </c>
      <c r="C48" s="37"/>
      <c r="D48" s="38"/>
      <c r="E48" s="39"/>
      <c r="F48" s="40"/>
      <c r="G48" s="22" t="e">
        <f>VLOOKUP($F48,Daten!$A$2:$B$46,2)</f>
        <v>#N/A</v>
      </c>
      <c r="H48" s="47"/>
      <c r="I48" s="39"/>
      <c r="J48" s="39"/>
      <c r="K48" s="39"/>
      <c r="L48" s="39"/>
      <c r="M48" s="40"/>
      <c r="N48" s="67"/>
      <c r="O48" s="48"/>
    </row>
    <row r="49" spans="1:15" ht="15">
      <c r="A49" s="51" t="str">
        <f t="shared" si="0"/>
        <v>1.42.</v>
      </c>
      <c r="B49" s="19" t="e">
        <f>IF($E49="m",VLOOKUP($J49,Daten!$D$3:$E$123,2),VLOOKUP($J49,Daten!$F$3:$G$123,2))</f>
        <v>#N/A</v>
      </c>
      <c r="C49" s="37"/>
      <c r="D49" s="38"/>
      <c r="E49" s="39"/>
      <c r="F49" s="40"/>
      <c r="G49" s="22" t="e">
        <f>VLOOKUP($F49,Daten!$A$2:$B$46,2)</f>
        <v>#N/A</v>
      </c>
      <c r="H49" s="47"/>
      <c r="I49" s="39"/>
      <c r="J49" s="39"/>
      <c r="K49" s="39"/>
      <c r="L49" s="39"/>
      <c r="M49" s="40"/>
      <c r="N49" s="67"/>
      <c r="O49" s="48"/>
    </row>
    <row r="50" spans="1:15" ht="15">
      <c r="A50" s="51" t="str">
        <f t="shared" si="0"/>
        <v>1.42.</v>
      </c>
      <c r="B50" s="19" t="e">
        <f>IF($E50="m",VLOOKUP($J50,Daten!$D$3:$E$123,2),VLOOKUP($J50,Daten!$F$3:$G$123,2))</f>
        <v>#N/A</v>
      </c>
      <c r="C50" s="37"/>
      <c r="D50" s="38"/>
      <c r="E50" s="39"/>
      <c r="F50" s="40"/>
      <c r="G50" s="22" t="e">
        <f>VLOOKUP($F50,Daten!$A$2:$B$46,2)</f>
        <v>#N/A</v>
      </c>
      <c r="H50" s="47"/>
      <c r="I50" s="39"/>
      <c r="J50" s="39"/>
      <c r="K50" s="39"/>
      <c r="L50" s="39"/>
      <c r="M50" s="40"/>
      <c r="N50" s="67"/>
      <c r="O50" s="48"/>
    </row>
    <row r="51" spans="1:15" ht="15">
      <c r="A51" s="51" t="str">
        <f t="shared" si="0"/>
        <v>1.42.</v>
      </c>
      <c r="B51" s="19" t="e">
        <f>IF($E51="m",VLOOKUP($J51,Daten!$D$3:$E$123,2),VLOOKUP($J51,Daten!$F$3:$G$123,2))</f>
        <v>#N/A</v>
      </c>
      <c r="C51" s="37"/>
      <c r="D51" s="38"/>
      <c r="E51" s="39"/>
      <c r="F51" s="40"/>
      <c r="G51" s="22" t="e">
        <f>VLOOKUP($F51,Daten!$A$2:$B$46,2)</f>
        <v>#N/A</v>
      </c>
      <c r="H51" s="47"/>
      <c r="I51" s="39"/>
      <c r="J51" s="39"/>
      <c r="K51" s="39"/>
      <c r="L51" s="39"/>
      <c r="M51" s="40"/>
      <c r="N51" s="67"/>
      <c r="O51" s="48"/>
    </row>
    <row r="52" spans="1:15" ht="15">
      <c r="A52" s="51" t="str">
        <f t="shared" si="0"/>
        <v>1.42.</v>
      </c>
      <c r="B52" s="19" t="e">
        <f>IF($E52="m",VLOOKUP($J52,Daten!$D$3:$E$123,2),VLOOKUP($J52,Daten!$F$3:$G$123,2))</f>
        <v>#N/A</v>
      </c>
      <c r="C52" s="37"/>
      <c r="D52" s="38"/>
      <c r="E52" s="39"/>
      <c r="F52" s="40"/>
      <c r="G52" s="22" t="e">
        <f>VLOOKUP($F52,Daten!$A$2:$B$46,2)</f>
        <v>#N/A</v>
      </c>
      <c r="H52" s="47"/>
      <c r="I52" s="39"/>
      <c r="J52" s="39"/>
      <c r="K52" s="39"/>
      <c r="L52" s="39"/>
      <c r="M52" s="40"/>
      <c r="N52" s="67"/>
      <c r="O52" s="48"/>
    </row>
    <row r="53" spans="1:15" ht="15">
      <c r="A53" s="51" t="str">
        <f t="shared" si="0"/>
        <v>1.42.</v>
      </c>
      <c r="B53" s="19" t="e">
        <f>IF($E53="m",VLOOKUP($J53,Daten!$D$3:$E$123,2),VLOOKUP($J53,Daten!$F$3:$G$123,2))</f>
        <v>#N/A</v>
      </c>
      <c r="C53" s="37"/>
      <c r="D53" s="38"/>
      <c r="E53" s="39"/>
      <c r="F53" s="40"/>
      <c r="G53" s="22" t="e">
        <f>VLOOKUP($F53,Daten!$A$2:$B$46,2)</f>
        <v>#N/A</v>
      </c>
      <c r="H53" s="47"/>
      <c r="I53" s="39"/>
      <c r="J53" s="39"/>
      <c r="K53" s="39"/>
      <c r="L53" s="39"/>
      <c r="M53" s="40"/>
      <c r="N53" s="67"/>
      <c r="O53" s="48"/>
    </row>
    <row r="54" spans="1:15" ht="15">
      <c r="A54" s="51" t="str">
        <f t="shared" si="0"/>
        <v>1.42.</v>
      </c>
      <c r="B54" s="19" t="e">
        <f>IF($E54="m",VLOOKUP($J54,Daten!$D$3:$E$123,2),VLOOKUP($J54,Daten!$F$3:$G$123,2))</f>
        <v>#N/A</v>
      </c>
      <c r="C54" s="37"/>
      <c r="D54" s="38"/>
      <c r="E54" s="39"/>
      <c r="F54" s="40"/>
      <c r="G54" s="22" t="e">
        <f>VLOOKUP($F54,Daten!$A$2:$B$46,2)</f>
        <v>#N/A</v>
      </c>
      <c r="H54" s="47"/>
      <c r="I54" s="39"/>
      <c r="J54" s="39"/>
      <c r="K54" s="39"/>
      <c r="L54" s="39"/>
      <c r="M54" s="40"/>
      <c r="N54" s="67"/>
      <c r="O54" s="48"/>
    </row>
    <row r="55" spans="1:15" ht="15">
      <c r="A55" s="51" t="str">
        <f t="shared" si="0"/>
        <v>1.42.</v>
      </c>
      <c r="B55" s="19" t="e">
        <f>IF($E55="m",VLOOKUP($J55,Daten!$D$3:$E$123,2),VLOOKUP($J55,Daten!$F$3:$G$123,2))</f>
        <v>#N/A</v>
      </c>
      <c r="C55" s="37"/>
      <c r="D55" s="38"/>
      <c r="E55" s="39"/>
      <c r="F55" s="40"/>
      <c r="G55" s="22" t="e">
        <f>VLOOKUP($F55,Daten!$A$2:$B$46,2)</f>
        <v>#N/A</v>
      </c>
      <c r="H55" s="47"/>
      <c r="I55" s="39"/>
      <c r="J55" s="39"/>
      <c r="K55" s="39"/>
      <c r="L55" s="39"/>
      <c r="M55" s="40"/>
      <c r="N55" s="67"/>
      <c r="O55" s="48"/>
    </row>
    <row r="56" spans="1:15" ht="15">
      <c r="A56" s="51" t="str">
        <f t="shared" si="0"/>
        <v>1.42.</v>
      </c>
      <c r="B56" s="19" t="e">
        <f>IF($E56="m",VLOOKUP($J56,Daten!$D$3:$E$123,2),VLOOKUP($J56,Daten!$F$3:$G$123,2))</f>
        <v>#N/A</v>
      </c>
      <c r="C56" s="37"/>
      <c r="D56" s="38"/>
      <c r="E56" s="39"/>
      <c r="F56" s="40"/>
      <c r="G56" s="22" t="e">
        <f>VLOOKUP($F56,Daten!$A$2:$B$46,2)</f>
        <v>#N/A</v>
      </c>
      <c r="H56" s="47"/>
      <c r="I56" s="39"/>
      <c r="J56" s="39"/>
      <c r="K56" s="39"/>
      <c r="L56" s="39"/>
      <c r="M56" s="40"/>
      <c r="N56" s="67"/>
      <c r="O56" s="48"/>
    </row>
    <row r="57" spans="1:15" ht="15">
      <c r="A57" s="51" t="str">
        <f t="shared" si="0"/>
        <v>1.42.</v>
      </c>
      <c r="B57" s="19" t="e">
        <f>IF($E57="m",VLOOKUP($J57,Daten!$D$3:$E$123,2),VLOOKUP($J57,Daten!$F$3:$G$123,2))</f>
        <v>#N/A</v>
      </c>
      <c r="C57" s="37"/>
      <c r="D57" s="38"/>
      <c r="E57" s="39"/>
      <c r="F57" s="40"/>
      <c r="G57" s="22" t="e">
        <f>VLOOKUP($F57,Daten!$A$2:$B$46,2)</f>
        <v>#N/A</v>
      </c>
      <c r="H57" s="47"/>
      <c r="I57" s="39"/>
      <c r="J57" s="39"/>
      <c r="K57" s="39"/>
      <c r="L57" s="39"/>
      <c r="M57" s="40"/>
      <c r="N57" s="67"/>
      <c r="O57" s="48"/>
    </row>
    <row r="58" spans="1:15" ht="15">
      <c r="A58" s="51" t="str">
        <f t="shared" si="0"/>
        <v>1.42.</v>
      </c>
      <c r="B58" s="19" t="e">
        <f>IF($E58="m",VLOOKUP($J58,Daten!$D$3:$E$123,2),VLOOKUP($J58,Daten!$F$3:$G$123,2))</f>
        <v>#N/A</v>
      </c>
      <c r="C58" s="37"/>
      <c r="D58" s="38"/>
      <c r="E58" s="39"/>
      <c r="F58" s="40"/>
      <c r="G58" s="22" t="e">
        <f>VLOOKUP($F58,Daten!$A$2:$B$46,2)</f>
        <v>#N/A</v>
      </c>
      <c r="H58" s="47"/>
      <c r="I58" s="39"/>
      <c r="J58" s="39"/>
      <c r="K58" s="39"/>
      <c r="L58" s="39"/>
      <c r="M58" s="40"/>
      <c r="N58" s="67"/>
      <c r="O58" s="48"/>
    </row>
    <row r="59" spans="1:15" ht="15.75" thickBot="1">
      <c r="A59" s="144" t="str">
        <f t="shared" si="0"/>
        <v>1.42.</v>
      </c>
      <c r="B59" s="20" t="e">
        <f>IF($E59="m",VLOOKUP($J59,Daten!$D$3:$E$123,2),VLOOKUP($J59,Daten!$F$3:$G$123,2))</f>
        <v>#N/A</v>
      </c>
      <c r="C59" s="41"/>
      <c r="D59" s="42"/>
      <c r="E59" s="43"/>
      <c r="F59" s="44"/>
      <c r="G59" s="23" t="e">
        <f>VLOOKUP($F59,Daten!$A$2:$B$46,2)</f>
        <v>#N/A</v>
      </c>
      <c r="H59" s="49"/>
      <c r="I59" s="43"/>
      <c r="J59" s="43"/>
      <c r="K59" s="43"/>
      <c r="L59" s="43"/>
      <c r="M59" s="44"/>
      <c r="N59" s="70"/>
      <c r="O59" s="50"/>
    </row>
    <row r="60" spans="1:15" ht="15">
      <c r="A60" s="7"/>
      <c r="B60" s="7"/>
      <c r="C60" s="8"/>
      <c r="D60" s="8"/>
      <c r="E60" s="7"/>
      <c r="F60" s="7"/>
      <c r="G60" s="7"/>
      <c r="H60" s="7"/>
      <c r="I60" s="7"/>
      <c r="J60" s="7"/>
      <c r="K60" s="7"/>
      <c r="L60" s="7"/>
      <c r="M60" s="7"/>
      <c r="N60" s="68"/>
      <c r="O60" s="7"/>
    </row>
    <row r="61" spans="1:15" ht="15">
      <c r="A61" s="7"/>
      <c r="B61" s="7"/>
      <c r="C61" s="8"/>
      <c r="D61" s="8"/>
      <c r="E61" s="7"/>
      <c r="F61" s="7"/>
      <c r="G61" s="7"/>
      <c r="H61" s="7"/>
      <c r="I61" s="7"/>
      <c r="J61" s="7"/>
      <c r="K61" s="7"/>
      <c r="L61" s="7"/>
      <c r="M61" s="7"/>
      <c r="N61" s="68"/>
      <c r="O61" s="7"/>
    </row>
    <row r="62" spans="1:15" ht="15">
      <c r="A62" s="7"/>
      <c r="B62" s="7"/>
      <c r="C62" s="8"/>
      <c r="D62" s="8"/>
      <c r="E62" s="7"/>
      <c r="F62" s="7"/>
      <c r="G62" s="7"/>
      <c r="H62" s="7"/>
      <c r="I62" s="7"/>
      <c r="J62" s="7"/>
      <c r="K62" s="7"/>
      <c r="L62" s="7"/>
      <c r="M62" s="7"/>
      <c r="N62" s="68"/>
      <c r="O62" s="7"/>
    </row>
    <row r="63" spans="1:15" ht="15">
      <c r="A63" s="7"/>
      <c r="B63" s="7"/>
      <c r="C63" s="8"/>
      <c r="D63" s="8"/>
      <c r="E63" s="7"/>
      <c r="F63" s="7"/>
      <c r="G63" s="7"/>
      <c r="H63" s="7"/>
      <c r="I63" s="7"/>
      <c r="J63" s="7"/>
      <c r="K63" s="7"/>
      <c r="L63" s="7"/>
      <c r="M63" s="7"/>
      <c r="N63" s="68"/>
      <c r="O63" s="7"/>
    </row>
    <row r="64" spans="1:15" ht="15">
      <c r="A64" s="7"/>
      <c r="B64" s="7"/>
      <c r="C64" s="8"/>
      <c r="D64" s="8"/>
      <c r="E64" s="7"/>
      <c r="F64" s="7"/>
      <c r="G64" s="7"/>
      <c r="H64" s="7"/>
      <c r="I64" s="7"/>
      <c r="J64" s="7"/>
      <c r="K64" s="7"/>
      <c r="L64" s="7"/>
      <c r="M64" s="7"/>
      <c r="N64" s="68"/>
      <c r="O64" s="7"/>
    </row>
    <row r="65" spans="1:15" ht="15">
      <c r="A65" s="7"/>
      <c r="B65" s="7"/>
      <c r="C65" s="8"/>
      <c r="D65" s="8"/>
      <c r="E65" s="7"/>
      <c r="F65" s="7"/>
      <c r="G65" s="7"/>
      <c r="H65" s="7"/>
      <c r="I65" s="7"/>
      <c r="J65" s="7"/>
      <c r="K65" s="7"/>
      <c r="L65" s="7"/>
      <c r="M65" s="7"/>
      <c r="N65" s="68"/>
      <c r="O65" s="7"/>
    </row>
    <row r="66" spans="1:15" ht="15">
      <c r="A66" s="7"/>
      <c r="B66" s="7"/>
      <c r="C66" s="8"/>
      <c r="D66" s="8"/>
      <c r="E66" s="7"/>
      <c r="F66" s="7"/>
      <c r="G66" s="7"/>
      <c r="H66" s="7"/>
      <c r="I66" s="7"/>
      <c r="J66" s="7"/>
      <c r="K66" s="7"/>
      <c r="L66" s="7"/>
      <c r="M66" s="7"/>
      <c r="N66" s="68"/>
      <c r="O66" s="7"/>
    </row>
    <row r="67" spans="1:15" ht="15">
      <c r="A67" s="7"/>
      <c r="B67" s="7"/>
      <c r="C67" s="8"/>
      <c r="D67" s="8"/>
      <c r="E67" s="7"/>
      <c r="F67" s="7"/>
      <c r="G67" s="7"/>
      <c r="H67" s="7"/>
      <c r="I67" s="7"/>
      <c r="J67" s="7"/>
      <c r="K67" s="7"/>
      <c r="L67" s="7"/>
      <c r="M67" s="7"/>
      <c r="N67" s="68"/>
      <c r="O67" s="7"/>
    </row>
    <row r="68" spans="1:15" ht="15">
      <c r="A68" s="7"/>
      <c r="B68" s="7"/>
      <c r="C68" s="8"/>
      <c r="D68" s="8"/>
      <c r="E68" s="7"/>
      <c r="F68" s="7"/>
      <c r="G68" s="7"/>
      <c r="H68" s="7"/>
      <c r="I68" s="7"/>
      <c r="J68" s="7"/>
      <c r="K68" s="7"/>
      <c r="L68" s="7"/>
      <c r="M68" s="7"/>
      <c r="N68" s="68"/>
      <c r="O68" s="7"/>
    </row>
    <row r="69" spans="1:15" ht="15">
      <c r="A69" s="7"/>
      <c r="B69" s="7"/>
      <c r="C69" s="8"/>
      <c r="D69" s="8"/>
      <c r="E69" s="7"/>
      <c r="F69" s="7"/>
      <c r="G69" s="7"/>
      <c r="H69" s="7"/>
      <c r="I69" s="7"/>
      <c r="J69" s="7"/>
      <c r="K69" s="7"/>
      <c r="L69" s="7"/>
      <c r="M69" s="7"/>
      <c r="N69" s="68"/>
      <c r="O69" s="7"/>
    </row>
    <row r="70" spans="1:15" ht="15">
      <c r="A70" s="7"/>
      <c r="B70" s="7"/>
      <c r="C70" s="8"/>
      <c r="D70" s="8"/>
      <c r="E70" s="7"/>
      <c r="F70" s="7"/>
      <c r="G70" s="7"/>
      <c r="H70" s="7"/>
      <c r="I70" s="7"/>
      <c r="J70" s="7"/>
      <c r="K70" s="7"/>
      <c r="L70" s="7"/>
      <c r="M70" s="7"/>
      <c r="N70" s="68"/>
      <c r="O70" s="7"/>
    </row>
    <row r="71" spans="1:15" ht="15">
      <c r="A71" s="7"/>
      <c r="B71" s="7"/>
      <c r="C71" s="8"/>
      <c r="D71" s="8"/>
      <c r="E71" s="7"/>
      <c r="F71" s="7"/>
      <c r="G71" s="7"/>
      <c r="H71" s="7"/>
      <c r="I71" s="7"/>
      <c r="J71" s="7"/>
      <c r="K71" s="7"/>
      <c r="L71" s="7"/>
      <c r="M71" s="7"/>
      <c r="N71" s="68"/>
      <c r="O71" s="7"/>
    </row>
    <row r="72" spans="1:15" ht="15">
      <c r="A72" s="7"/>
      <c r="B72" s="7"/>
      <c r="C72" s="8"/>
      <c r="D72" s="8"/>
      <c r="E72" s="7"/>
      <c r="F72" s="7"/>
      <c r="G72" s="7"/>
      <c r="H72" s="7"/>
      <c r="I72" s="7"/>
      <c r="J72" s="7"/>
      <c r="K72" s="7"/>
      <c r="L72" s="7"/>
      <c r="M72" s="7"/>
      <c r="N72" s="68"/>
      <c r="O72" s="7"/>
    </row>
    <row r="73" spans="1:15" ht="15">
      <c r="A73" s="7"/>
      <c r="B73" s="7"/>
      <c r="C73" s="8"/>
      <c r="D73" s="8"/>
      <c r="E73" s="7"/>
      <c r="F73" s="7"/>
      <c r="G73" s="7"/>
      <c r="H73" s="7"/>
      <c r="I73" s="7"/>
      <c r="J73" s="7"/>
      <c r="K73" s="7"/>
      <c r="L73" s="7"/>
      <c r="M73" s="7"/>
      <c r="N73" s="68"/>
      <c r="O73" s="7"/>
    </row>
    <row r="74" spans="1:15" ht="15">
      <c r="A74" s="7"/>
      <c r="B74" s="7"/>
      <c r="C74" s="8"/>
      <c r="D74" s="8"/>
      <c r="E74" s="7"/>
      <c r="F74" s="7"/>
      <c r="G74" s="7"/>
      <c r="H74" s="7"/>
      <c r="I74" s="7"/>
      <c r="J74" s="7"/>
      <c r="K74" s="7"/>
      <c r="L74" s="7"/>
      <c r="M74" s="7"/>
      <c r="N74" s="68"/>
      <c r="O74" s="7"/>
    </row>
    <row r="75" spans="1:15" ht="15">
      <c r="A75" s="7"/>
      <c r="B75" s="7"/>
      <c r="C75" s="8"/>
      <c r="D75" s="8"/>
      <c r="E75" s="7"/>
      <c r="F75" s="7"/>
      <c r="G75" s="7"/>
      <c r="H75" s="7"/>
      <c r="I75" s="7"/>
      <c r="J75" s="7"/>
      <c r="K75" s="7"/>
      <c r="L75" s="7"/>
      <c r="M75" s="7"/>
      <c r="N75" s="68"/>
      <c r="O75" s="7"/>
    </row>
    <row r="76" spans="1:15" ht="15">
      <c r="A76" s="7"/>
      <c r="B76" s="7"/>
      <c r="C76" s="8"/>
      <c r="D76" s="8"/>
      <c r="E76" s="7"/>
      <c r="F76" s="7"/>
      <c r="G76" s="7"/>
      <c r="H76" s="7"/>
      <c r="I76" s="7"/>
      <c r="J76" s="7"/>
      <c r="K76" s="7"/>
      <c r="L76" s="7"/>
      <c r="M76" s="7"/>
      <c r="N76" s="68"/>
      <c r="O76" s="7"/>
    </row>
    <row r="77" spans="1:15" ht="15">
      <c r="A77" s="7"/>
      <c r="B77" s="7"/>
      <c r="C77" s="8"/>
      <c r="D77" s="8"/>
      <c r="E77" s="7"/>
      <c r="F77" s="7"/>
      <c r="G77" s="7"/>
      <c r="H77" s="7"/>
      <c r="I77" s="7"/>
      <c r="J77" s="7"/>
      <c r="K77" s="7"/>
      <c r="L77" s="7"/>
      <c r="M77" s="7"/>
      <c r="N77" s="68"/>
      <c r="O77" s="7"/>
    </row>
    <row r="78" spans="1:15" ht="15">
      <c r="A78" s="7"/>
      <c r="B78" s="7"/>
      <c r="C78" s="8"/>
      <c r="D78" s="8"/>
      <c r="E78" s="7"/>
      <c r="F78" s="7"/>
      <c r="G78" s="7"/>
      <c r="H78" s="7"/>
      <c r="I78" s="7"/>
      <c r="J78" s="7"/>
      <c r="K78" s="7"/>
      <c r="L78" s="7"/>
      <c r="M78" s="7"/>
      <c r="N78" s="68"/>
      <c r="O78" s="7"/>
    </row>
    <row r="79" spans="1:15" ht="15">
      <c r="A79" s="7"/>
      <c r="B79" s="7"/>
      <c r="C79" s="8"/>
      <c r="D79" s="8"/>
      <c r="E79" s="7"/>
      <c r="F79" s="7"/>
      <c r="G79" s="7"/>
      <c r="H79" s="7"/>
      <c r="I79" s="7"/>
      <c r="J79" s="7"/>
      <c r="K79" s="7"/>
      <c r="L79" s="7"/>
      <c r="M79" s="7"/>
      <c r="N79" s="68"/>
      <c r="O79" s="7"/>
    </row>
    <row r="80" spans="1:15" ht="15">
      <c r="A80" s="7"/>
      <c r="B80" s="7"/>
      <c r="C80" s="8"/>
      <c r="D80" s="8"/>
      <c r="E80" s="7"/>
      <c r="F80" s="7"/>
      <c r="G80" s="7"/>
      <c r="H80" s="7"/>
      <c r="I80" s="7"/>
      <c r="J80" s="7"/>
      <c r="K80" s="7"/>
      <c r="L80" s="7"/>
      <c r="M80" s="7"/>
      <c r="N80" s="68"/>
      <c r="O80" s="7"/>
    </row>
    <row r="81" spans="1:15" ht="15">
      <c r="A81" s="7"/>
      <c r="B81" s="7"/>
      <c r="C81" s="8"/>
      <c r="D81" s="8"/>
      <c r="E81" s="7"/>
      <c r="F81" s="7"/>
      <c r="G81" s="7"/>
      <c r="H81" s="7"/>
      <c r="I81" s="7"/>
      <c r="J81" s="7"/>
      <c r="K81" s="7"/>
      <c r="L81" s="7"/>
      <c r="M81" s="7"/>
      <c r="N81" s="68"/>
      <c r="O81" s="7"/>
    </row>
    <row r="82" spans="1:15" ht="15">
      <c r="A82" s="7"/>
      <c r="B82" s="7"/>
      <c r="C82" s="8"/>
      <c r="D82" s="8"/>
      <c r="E82" s="7"/>
      <c r="F82" s="7"/>
      <c r="G82" s="7"/>
      <c r="H82" s="7"/>
      <c r="I82" s="7"/>
      <c r="J82" s="7"/>
      <c r="K82" s="7"/>
      <c r="L82" s="7"/>
      <c r="M82" s="7"/>
      <c r="N82" s="68"/>
      <c r="O82" s="7"/>
    </row>
    <row r="83" spans="1:15" ht="15">
      <c r="A83" s="7"/>
      <c r="B83" s="7"/>
      <c r="C83" s="8"/>
      <c r="D83" s="8"/>
      <c r="E83" s="7"/>
      <c r="F83" s="7"/>
      <c r="G83" s="7"/>
      <c r="H83" s="7"/>
      <c r="I83" s="7"/>
      <c r="J83" s="7"/>
      <c r="K83" s="7"/>
      <c r="L83" s="7"/>
      <c r="M83" s="7"/>
      <c r="N83" s="68"/>
      <c r="O83" s="7"/>
    </row>
    <row r="84" spans="1:15" ht="15">
      <c r="A84" s="7"/>
      <c r="B84" s="7"/>
      <c r="C84" s="8"/>
      <c r="D84" s="8"/>
      <c r="E84" s="7"/>
      <c r="F84" s="7"/>
      <c r="G84" s="7"/>
      <c r="H84" s="7"/>
      <c r="I84" s="7"/>
      <c r="J84" s="7"/>
      <c r="K84" s="7"/>
      <c r="L84" s="7"/>
      <c r="M84" s="7"/>
      <c r="N84" s="68"/>
      <c r="O84" s="7"/>
    </row>
    <row r="85" spans="1:15" ht="15">
      <c r="A85" s="7"/>
      <c r="B85" s="7"/>
      <c r="C85" s="8"/>
      <c r="D85" s="8"/>
      <c r="E85" s="7"/>
      <c r="F85" s="7"/>
      <c r="G85" s="7"/>
      <c r="H85" s="7"/>
      <c r="I85" s="7"/>
      <c r="J85" s="7"/>
      <c r="K85" s="7"/>
      <c r="L85" s="7"/>
      <c r="M85" s="7"/>
      <c r="N85" s="68"/>
      <c r="O85" s="7"/>
    </row>
    <row r="86" spans="1:15" ht="15">
      <c r="A86" s="7"/>
      <c r="B86" s="7"/>
      <c r="C86" s="8"/>
      <c r="D86" s="8"/>
      <c r="E86" s="7"/>
      <c r="F86" s="7"/>
      <c r="G86" s="7"/>
      <c r="H86" s="7"/>
      <c r="I86" s="7"/>
      <c r="J86" s="7"/>
      <c r="K86" s="7"/>
      <c r="L86" s="7"/>
      <c r="M86" s="7"/>
      <c r="N86" s="68"/>
      <c r="O86" s="7"/>
    </row>
    <row r="87" spans="1:15" ht="15">
      <c r="A87" s="7"/>
      <c r="B87" s="7"/>
      <c r="C87" s="8"/>
      <c r="D87" s="8"/>
      <c r="E87" s="7"/>
      <c r="F87" s="7"/>
      <c r="G87" s="7"/>
      <c r="H87" s="7"/>
      <c r="I87" s="7"/>
      <c r="J87" s="7"/>
      <c r="K87" s="7"/>
      <c r="L87" s="7"/>
      <c r="M87" s="7"/>
      <c r="N87" s="68"/>
      <c r="O87" s="7"/>
    </row>
    <row r="88" spans="1:16" ht="15">
      <c r="A88" s="7"/>
      <c r="B88" s="7"/>
      <c r="C88" s="8"/>
      <c r="D88" s="8"/>
      <c r="E88" s="7"/>
      <c r="F88" s="7"/>
      <c r="G88" s="7"/>
      <c r="H88" s="7"/>
      <c r="I88" s="7"/>
      <c r="J88" s="7"/>
      <c r="K88" s="7"/>
      <c r="L88" s="7"/>
      <c r="M88" s="7"/>
      <c r="N88" s="68"/>
      <c r="O88" s="7"/>
      <c r="P88" s="9"/>
    </row>
    <row r="89" spans="1:16" ht="15">
      <c r="A89" s="7"/>
      <c r="B89" s="7"/>
      <c r="C89" s="8"/>
      <c r="D89" s="8"/>
      <c r="E89" s="7"/>
      <c r="F89" s="7"/>
      <c r="G89" s="7"/>
      <c r="H89" s="7"/>
      <c r="I89" s="7"/>
      <c r="J89" s="7"/>
      <c r="K89" s="7"/>
      <c r="L89" s="7"/>
      <c r="M89" s="7"/>
      <c r="N89" s="68"/>
      <c r="O89" s="7"/>
      <c r="P89" s="9"/>
    </row>
    <row r="90" spans="1:16" ht="15">
      <c r="A90" s="7"/>
      <c r="B90" s="7"/>
      <c r="C90" s="8"/>
      <c r="D90" s="8"/>
      <c r="E90" s="7"/>
      <c r="F90" s="7"/>
      <c r="G90" s="7"/>
      <c r="H90" s="7"/>
      <c r="I90" s="7"/>
      <c r="J90" s="7"/>
      <c r="K90" s="7"/>
      <c r="L90" s="7"/>
      <c r="M90" s="7"/>
      <c r="N90" s="68"/>
      <c r="O90" s="7"/>
      <c r="P90" s="9"/>
    </row>
    <row r="91" spans="1:16" ht="15">
      <c r="A91" s="7"/>
      <c r="B91" s="7"/>
      <c r="C91" s="8"/>
      <c r="D91" s="8"/>
      <c r="E91" s="7"/>
      <c r="F91" s="7"/>
      <c r="G91" s="7"/>
      <c r="H91" s="7"/>
      <c r="I91" s="7"/>
      <c r="J91" s="7"/>
      <c r="K91" s="7"/>
      <c r="L91" s="7"/>
      <c r="M91" s="7"/>
      <c r="N91" s="68"/>
      <c r="O91" s="7"/>
      <c r="P91" s="9"/>
    </row>
    <row r="92" spans="1:16" ht="15">
      <c r="A92" s="7"/>
      <c r="B92" s="7"/>
      <c r="C92" s="8"/>
      <c r="D92" s="8"/>
      <c r="E92" s="7"/>
      <c r="F92" s="7"/>
      <c r="G92" s="7"/>
      <c r="H92" s="7"/>
      <c r="I92" s="7"/>
      <c r="J92" s="7"/>
      <c r="K92" s="7"/>
      <c r="L92" s="7"/>
      <c r="M92" s="7"/>
      <c r="N92" s="68"/>
      <c r="O92" s="7"/>
      <c r="P92" s="9"/>
    </row>
  </sheetData>
  <sheetProtection sheet="1"/>
  <mergeCells count="1">
    <mergeCell ref="A1:O1"/>
  </mergeCells>
  <conditionalFormatting sqref="L3:L59">
    <cfRule type="containsText" priority="3" dxfId="7" operator="containsText" text="M4">
      <formula>NOT(ISERROR(SEARCH("M4",L3)))</formula>
    </cfRule>
    <cfRule type="containsText" priority="4" dxfId="6" operator="containsText" text="M3">
      <formula>NOT(ISERROR(SEARCH("M3",L3)))</formula>
    </cfRule>
    <cfRule type="containsText" priority="5" dxfId="0" operator="containsText" text="M2">
      <formula>NOT(ISERROR(SEARCH("M2",L3)))</formula>
    </cfRule>
    <cfRule type="containsText" priority="8" dxfId="156" operator="containsText" text="M1">
      <formula>NOT(ISERROR(SEARCH("M1",L3)))</formula>
    </cfRule>
  </conditionalFormatting>
  <conditionalFormatting sqref="O3:O59">
    <cfRule type="containsText" priority="7" dxfId="4" operator="containsText" text="Breitensport">
      <formula>NOT(ISERROR(SEARCH("Breitensport",O3)))</formula>
    </cfRule>
  </conditionalFormatting>
  <conditionalFormatting sqref="G1 G3:G65536">
    <cfRule type="containsText" priority="6" dxfId="157" operator="containsText" text="nicht vergeben">
      <formula>NOT(ISERROR(SEARCH("nicht vergeben",G1)))</formula>
    </cfRule>
  </conditionalFormatting>
  <conditionalFormatting sqref="G2">
    <cfRule type="containsText" priority="2" dxfId="157" operator="containsText" text="nicht vergeben">
      <formula>NOT(ISERROR(SEARCH("nicht vergeben",G2)))</formula>
    </cfRule>
  </conditionalFormatting>
  <conditionalFormatting sqref="N1:N65536">
    <cfRule type="containsText" priority="1" dxfId="0" operator="containsText" text="Ja">
      <formula>NOT(ISERROR(SEARCH("Ja",N1)))</formula>
    </cfRule>
  </conditionalFormatting>
  <printOptions/>
  <pageMargins left="0.7" right="0.7" top="0.787401575" bottom="0.7874015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Nils Vetter</dc:creator>
  <cp:keywords/>
  <dc:description/>
  <cp:lastModifiedBy>Nils Vetter</cp:lastModifiedBy>
  <cp:lastPrinted>2020-02-15T10:19:11Z</cp:lastPrinted>
  <dcterms:created xsi:type="dcterms:W3CDTF">2020-02-13T14:53:52Z</dcterms:created>
  <dcterms:modified xsi:type="dcterms:W3CDTF">2023-11-15T09:49:45Z</dcterms:modified>
  <cp:category/>
  <cp:version/>
  <cp:contentType/>
  <cp:contentStatus/>
</cp:coreProperties>
</file>